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13" documentId="120_S{2AC9BD13-BADA-5192-A53E-5A8FF88502F6}" xr6:coauthVersionLast="47" xr6:coauthVersionMax="47" xr10:uidLastSave="{36C58A51-B7D2-4875-85CB-8E32F9AE9CFB}"/>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<sst xmlns="http://schemas.openxmlformats.org/spreadsheetml/2006/main" count="180310" uniqueCount="39137">
  <si>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</si>
  <si>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</si>
  <si>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</si>
  <si>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</si>
  <si>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</si>
  <si>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</si>
  <si>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</si>
  <si>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</si>
  <si>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</si>
  <si>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</si>
  <si>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</si>
  <si>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</si>
  <si>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</si>
  <si>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</si>
  <si>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</si>
  <si>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</si>
  <si>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</si>
  <si>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</si>
  <si>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</si>
  <si>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</si>
  <si>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</si>
  <si>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</si>
  <si>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</si>
  <si>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</si>
  <si>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</si>
  <si>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</si>
  <si>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</si>
  <si>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</si>
  <si>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</si>
  <si>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</si>
  <si>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</si>
  <si>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</si>
  <si>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</si>
  <si>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</si>
  <si>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</si>
  <si>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</si>
  <si>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</si>
  <si>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</si>
  <si>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</si>
  <si>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</si>
  <si>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</si>
  <si>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</si>
  <si>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</si>
  <si>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</si>
  <si>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</si>
  <si>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</si>
  <si>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</si>
  <si>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</si>
  <si>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</si>
  <si>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</si>
  <si>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</si>
  <si>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</si>
  <si>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</si>
  <si>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</si>
  <si>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</si>
  <si>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</si>
  <si>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</si>
  <si>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</si>
  <si>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</si>
  <si>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</si>
  <si>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</si>
  <si>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</si>
  <si>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</si>
  <si>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</si>
  <si>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</si>
  <si>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</si>
  <si>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</si>
  <si>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</si>
  <si>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</si>
  <si>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</si>
  <si>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</si>
  <si>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</si>
  <si>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</si>
  <si>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</si>
  <si>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</si>
  <si>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</si>
  <si>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</si>
  <si>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</si>
  <si>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</si>
  <si>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</si>
  <si>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</si>
  <si>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</si>
  <si>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</si>
  <si>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</si>
  <si>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</si>
  <si>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</si>
  <si>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</si>
  <si>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</si>
  <si>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</si>
  <si>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</si>
  <si>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</si>
  <si>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</si>
  <si>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</si>
  <si>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</si>
  <si>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</si>
  <si>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</si>
  <si>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</si>
  <si>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</si>
  <si>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</si>
  <si>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</si>
  <si>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</si>
  <si>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</si>
  <si>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</si>
  <si>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</si>
  <si>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</si>
  <si>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</si>
  <si>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</si>
  <si>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</si>
  <si>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</si>
  <si>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</si>
  <si>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</si>
  <si>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</si>
  <si>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</si>
  <si>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</si>
  <si>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</si>
  <si>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</si>
  <si>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</si>
  <si>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</si>
  <si>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</si>
  <si>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</si>
  <si>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</si>
  <si>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</si>
  <si>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</si>
  <si>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</si>
  <si>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</si>
  <si>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</si>
  <si>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</si>
  <si>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</si>
  <si>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</si>
  <si>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</si>
  <si>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</si>
  <si>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</si>
  <si>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</si>
  <si>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</si>
  <si>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</si>
  <si>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</si>
  <si>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</si>
  <si>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</si>
  <si>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</si>
  <si>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</si>
  <si>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</si>
  <si>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</si>
  <si>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</si>
  <si>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</si>
  <si>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</si>
  <si>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</si>
  <si>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</si>
  <si>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</si>
  <si>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</si>
  <si>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</si>
  <si>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</si>
  <si>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</si>
  <si>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</si>
  <si>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</si>
  <si>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</si>
  <si>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</si>
  <si>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</si>
  <si>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</si>
  <si>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</si>
  <si>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</si>
  <si>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</si>
  <si>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</si>
  <si>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</si>
  <si>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</si>
  <si>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</si>
  <si>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</si>
  <si>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</si>
  <si>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</si>
  <si>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</si>
  <si>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</si>
  <si>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</si>
  <si>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</si>
  <si>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</si>
  <si>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</si>
  <si>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</si>
  <si>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</si>
  <si>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</si>
  <si>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</si>
  <si>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</si>
  <si>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</si>
  <si>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</si>
  <si>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</si>
  <si>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</si>
  <si>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</si>
  <si>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</si>
  <si>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</si>
  <si>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</si>
  <si>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</si>
  <si>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</si>
  <si>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</si>
  <si>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</si>
  <si>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</si>
  <si>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</si>
  <si>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</si>
  <si>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</si>
  <si>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</si>
  <si>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</si>
  <si>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</si>
  <si>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</si>
  <si>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</si>
  <si>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</si>
  <si>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</si>
  <si>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</si>
  <si>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</si>
  <si>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</si>
  <si>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</si>
  <si>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</si>
  <si>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</si>
  <si>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</si>
  <si>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</si>
  <si>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</si>
  <si>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</si>
  <si>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</si>
  <si>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</si>
  <si>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</si>
  <si>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</si>
  <si>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</si>
  <si>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</si>
  <si>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</si>
  <si>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</si>
  <si>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</si>
  <si>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</si>
  <si>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</si>
  <si>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</si>
  <si>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</si>
  <si>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</si>
  <si>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</si>
  <si>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</si>
  <si>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</si>
  <si>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</si>
  <si>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</si>
  <si>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</si>
  <si>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</si>
  <si>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</si>
  <si>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</si>
  <si>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</si>
  <si>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</si>
  <si>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</si>
  <si>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</si>
  <si>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</si>
  <si>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</si>
  <si>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</si>
  <si>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</si>
  <si>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</si>
  <si>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</si>
  <si>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</si>
  <si>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</si>
  <si>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</si>
  <si>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</si>
  <si>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</si>
  <si>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</si>
  <si>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</si>
  <si>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</si>
  <si>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</si>
  <si>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</si>
  <si>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</si>
  <si>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</si>
  <si>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</si>
  <si>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</si>
  <si>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</si>
  <si>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</si>
  <si>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</si>
  <si>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</si>
  <si>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</si>
  <si>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</si>
  <si>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</si>
  <si>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</si>
  <si>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</si>
  <si>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</si>
  <si>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</si>
  <si>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</si>
  <si>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</si>
  <si>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</si>
  <si>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</si>
  <si>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</si>
  <si>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</si>
  <si>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</si>
  <si>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</si>
  <si>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</si>
  <si>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</si>
  <si>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</si>
  <si>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</si>
  <si>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</si>
  <si>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</si>
  <si>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</si>
  <si>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</si>
  <si>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</si>
  <si>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</si>
  <si>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</si>
  <si>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</si>
  <si>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</si>
  <si>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</si>
  <si>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</si>
  <si>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</si>
  <si>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</si>
  <si>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</si>
  <si>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</si>
  <si>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</si>
  <si>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</si>
  <si>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</si>
  <si>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</si>
  <si>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</si>
  <si>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</si>
  <si>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</si>
  <si>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</si>
  <si>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</si>
  <si>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</si>
  <si>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</si>
  <si>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</si>
  <si>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</si>
  <si>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</si>
  <si>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</si>
  <si>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</si>
  <si>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</si>
  <si>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</si>
  <si>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</si>
  <si>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</si>
  <si>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</si>
  <si>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</si>
  <si>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</si>
  <si>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</si>
  <si>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</si>
  <si>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</si>
  <si>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</si>
  <si>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</si>
  <si>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</si>
  <si>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</si>
  <si>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</si>
  <si>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</si>
  <si>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</si>
  <si>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</si>
  <si>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</si>
  <si>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</si>
  <si>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</si>
  <si>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</si>
  <si>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</si>
  <si>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</si>
  <si>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</si>
  <si>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</si>
  <si>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</si>
  <si>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</si>
  <si>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</si>
  <si>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</si>
  <si>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</si>
  <si>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</si>
  <si>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</si>
  <si>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</si>
  <si>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</si>
  <si>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</si>
  <si>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</si>
  <si>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</si>
  <si>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</si>
  <si>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</si>
  <si>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</si>
  <si>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</si>
  <si>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</si>
  <si>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</si>
  <si>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</si>
  <si>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</si>
  <si>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</si>
  <si>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</si>
  <si>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</si>
  <si>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</si>
  <si>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</si>
  <si>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</si>
  <si>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</si>
  <si>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</si>
  <si>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</si>
  <si>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</si>
  <si>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</si>
  <si>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</si>
  <si>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</si>
  <si>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</si>
  <si>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</si>
  <si>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</si>
  <si>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</si>
  <si>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</si>
  <si>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</si>
  <si>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</si>
  <si>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</si>
  <si>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</si>
  <si>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</si>
  <si>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</si>
  <si>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</si>
  <si>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</si>
  <si>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</si>
  <si>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</si>
  <si>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</si>
  <si>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</si>
  <si>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</si>
  <si>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</si>
  <si>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</si>
  <si>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</si>
  <si>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</si>
  <si>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</si>
  <si>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</si>
  <si>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</si>
  <si>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</si>
  <si>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</si>
  <si>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</si>
  <si>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</si>
  <si>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</si>
  <si>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</si>
  <si>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</si>
  <si>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</si>
  <si>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</si>
  <si>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</si>
  <si>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</si>
  <si>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</si>
  <si>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</si>
  <si>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</si>
  <si>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</si>
  <si>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</si>
  <si>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</si>
  <si>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</si>
  <si>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</si>
  <si>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</si>
  <si>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</si>
  <si>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</si>
  <si>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</si>
  <si>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</si>
  <si>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</si>
  <si>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</si>
  <si>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</si>
  <si>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</si>
  <si>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</si>
  <si>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</si>
  <si>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</si>
  <si>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</si>
  <si>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</si>
  <si>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</si>
  <si>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</si>
  <si>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</si>
  <si>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</si>
  <si>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</si>
  <si>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</si>
  <si>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</si>
  <si>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</si>
  <si>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</si>
  <si>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</si>
  <si>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</si>
  <si>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</si>
  <si>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</si>
  <si>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</si>
  <si>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</si>
  <si>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</si>
  <si>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</si>
  <si>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</si>
  <si>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</si>
  <si>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</si>
  <si>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</si>
  <si>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</si>
  <si>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</si>
  <si>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</si>
  <si>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</si>
  <si>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</si>
  <si>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</si>
  <si>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</si>
  <si>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</si>
  <si>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</si>
  <si>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</si>
  <si>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</si>
  <si>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</si>
  <si>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</si>
  <si>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</si>
  <si>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</si>
  <si>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</si>
  <si>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</si>
  <si>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</si>
  <si>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</si>
  <si>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</si>
  <si>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</si>
  <si>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</si>
  <si>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</si>
  <si>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</si>
  <si>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</si>
  <si>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</si>
  <si>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</si>
  <si>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</si>
  <si>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</si>
  <si>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</si>
  <si>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</si>
  <si>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</si>
  <si>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</si>
  <si>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</si>
  <si>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</si>
  <si>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</si>
  <si>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</si>
  <si>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</si>
  <si>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</si>
  <si>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</si>
  <si>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</si>
  <si>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</si>
  <si>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</si>
  <si>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</si>
  <si>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</si>
  <si>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</si>
  <si>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</si>
  <si>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</si>
  <si>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</si>
  <si>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</si>
  <si>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</si>
  <si>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</si>
  <si>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</si>
  <si>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</si>
  <si>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</si>
  <si>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</si>
  <si>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</si>
  <si>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</si>
  <si>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</si>
  <si>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</si>
  <si>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</si>
  <si>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</si>
  <si>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</si>
  <si>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</si>
  <si>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</si>
  <si>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</si>
  <si>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</si>
  <si>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</si>
  <si>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</si>
  <si>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</si>
  <si>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</si>
  <si>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</si>
  <si>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</si>
  <si>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</si>
  <si>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</si>
  <si>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</si>
  <si>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</si>
  <si>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</si>
  <si>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</si>
  <si>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</si>
  <si>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</si>
  <si>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</si>
  <si>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</si>
  <si>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</si>
  <si>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</si>
  <si>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</si>
  <si>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</si>
  <si>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</si>
  <si>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</si>
  <si>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</si>
  <si>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</si>
  <si>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</si>
  <si>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</si>
  <si>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</si>
  <si>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</si>
  <si>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</si>
  <si>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</si>
  <si>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</si>
  <si>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</si>
  <si>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</si>
  <si>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</si>
  <si>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</si>
  <si>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</si>
  <si>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</si>
  <si>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</si>
  <si>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</si>
  <si>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</si>
  <si>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</si>
  <si>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</si>
  <si>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</si>
  <si>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</si>
  <si>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</si>
  <si>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</si>
  <si>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</si>
  <si>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</si>
  <si>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</si>
  <si>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</si>
  <si>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</si>
  <si>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</si>
  <si>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</si>
  <si>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</si>
  <si>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</si>
  <si>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</si>
  <si>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</si>
  <si>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</si>
  <si>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</si>
  <si>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</si>
  <si>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</si>
  <si>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</si>
  <si>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</si>
  <si>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</si>
  <si>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</si>
  <si>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</si>
  <si>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</si>
  <si>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</si>
  <si>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</si>
  <si>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</si>
  <si>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</si>
  <si>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</si>
  <si>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</si>
  <si>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</si>
  <si>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</si>
  <si>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</si>
  <si>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</si>
  <si>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</si>
  <si>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</si>
  <si>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</si>
  <si>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</si>
  <si>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</si>
  <si>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</si>
  <si>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</si>
  <si>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</si>
  <si>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</si>
  <si>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</si>
  <si>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</si>
  <si>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</si>
  <si>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</si>
  <si>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</si>
  <si>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</si>
  <si>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</si>
  <si>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</si>
  <si>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</si>
  <si>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</si>
  <si>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</si>
  <si>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</si>
  <si>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</si>
  <si>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</si>
  <si>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</si>
  <si>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</si>
  <si>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</si>
  <si>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</si>
  <si>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</si>
  <si>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</si>
  <si>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</si>
  <si>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</si>
  <si>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</si>
  <si>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</si>
  <si>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</si>
  <si>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</si>
  <si>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</si>
  <si>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</si>
  <si>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</si>
  <si>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</si>
  <si>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</si>
  <si>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</si>
  <si>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</si>
  <si>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</si>
  <si>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</si>
  <si>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</si>
  <si>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</si>
  <si>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</si>
  <si>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</si>
  <si>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</si>
  <si>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</si>
  <si>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</si>
  <si>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</si>
  <si>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</si>
  <si>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</si>
  <si>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</si>
  <si>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</si>
  <si>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</si>
  <si>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</si>
  <si>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</si>
  <si>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</si>
  <si>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</si>
  <si>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</si>
  <si>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</si>
  <si>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</si>
  <si>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</si>
  <si>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</si>
  <si>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</si>
  <si>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</si>
  <si>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</si>
  <si>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</si>
  <si>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</si>
  <si>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</si>
  <si>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</si>
  <si>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</si>
  <si>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</si>
  <si>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</si>
  <si>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</si>
  <si>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</si>
  <si>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</si>
  <si>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</si>
  <si>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</si>
  <si>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</si>
  <si>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</si>
  <si>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</si>
  <si>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</si>
  <si>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</si>
  <si>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</si>
  <si>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</si>
  <si>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</si>
  <si>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</si>
  <si>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</si>
  <si>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</si>
  <si>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</si>
  <si>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</si>
  <si>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</si>
  <si>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</si>
  <si>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</si>
  <si>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</si>
  <si>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</si>
  <si>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</si>
  <si>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</si>
  <si>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</si>
  <si>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</si>
  <si>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</si>
  <si>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</si>
  <si>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</si>
  <si>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</si>
  <si>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</si>
  <si>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</si>
  <si>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</si>
  <si>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</si>
  <si>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</si>
  <si>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</si>
  <si>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</si>
  <si>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</si>
  <si>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</si>
  <si>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</si>
  <si>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</si>
  <si>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</si>
  <si>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</si>
  <si>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</si>
  <si>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</si>
  <si>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</si>
  <si>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</si>
  <si>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</si>
  <si>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</si>
  <si>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</si>
  <si>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</si>
  <si>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</si>
  <si>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</si>
  <si>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</si>
  <si>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</si>
  <si>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</si>
  <si>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</si>
  <si>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</si>
  <si>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</si>
  <si>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</si>
  <si>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</si>
  <si>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</si>
  <si>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</si>
  <si>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</si>
  <si>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</si>
  <si>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</si>
  <si>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</si>
  <si>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</si>
  <si>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</si>
  <si>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</si>
  <si>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</si>
  <si>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</si>
  <si>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</si>
  <si>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</si>
  <si>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</si>
  <si>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</si>
  <si>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</si>
  <si>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</si>
  <si>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</si>
  <si>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</si>
  <si>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</si>
  <si>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</si>
  <si>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</si>
  <si>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</si>
  <si>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</si>
  <si>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</si>
  <si>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</si>
  <si>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</si>
  <si>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</si>
  <si>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</si>
  <si>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</si>
  <si>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</si>
  <si>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</si>
  <si>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</si>
  <si>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</si>
  <si>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</si>
  <si>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</si>
  <si>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</si>
  <si>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</si>
  <si>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</si>
  <si>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</si>
  <si>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</si>
  <si>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</si>
  <si>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</si>
  <si>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</si>
  <si>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</si>
  <si>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</si>
  <si>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</si>
  <si>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</si>
  <si>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</si>
  <si>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</si>
  <si>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</si>
  <si>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</si>
  <si>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</si>
  <si>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</si>
  <si>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</si>
  <si>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</si>
  <si>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</si>
  <si>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</si>
  <si>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</si>
  <si>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</si>
  <si>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</si>
  <si>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</si>
  <si>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</si>
  <si>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</si>
  <si>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</si>
  <si>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</si>
  <si>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</si>
  <si>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</si>
  <si>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</si>
  <si>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</si>
  <si>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</si>
  <si>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</si>
  <si>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</si>
  <si>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</si>
  <si>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</si>
  <si>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</si>
  <si>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</si>
  <si>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</si>
  <si>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</si>
  <si>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</si>
  <si>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</si>
  <si>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</si>
  <si>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</si>
  <si>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</si>
  <si>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</si>
  <si>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</si>
  <si>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</si>
  <si>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</si>
  <si>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</si>
  <si>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</si>
  <si>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</si>
  <si>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</si>
  <si>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</si>
  <si>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</si>
  <si>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</si>
  <si>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</si>
  <si>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</si>
  <si>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</si>
  <si>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</si>
  <si>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</si>
  <si>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</si>
  <si>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</si>
  <si>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</si>
  <si>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</si>
  <si>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</si>
  <si>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</si>
  <si>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</si>
  <si>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</si>
  <si>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</si>
  <si>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</si>
  <si>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</si>
  <si>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</si>
  <si>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</si>
  <si>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</si>
  <si>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</si>
  <si>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</si>
  <si>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</si>
  <si>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</si>
  <si>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</si>
  <si>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</si>
  <si>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</si>
  <si>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</si>
  <si>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</si>
  <si>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</si>
  <si>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</si>
  <si>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</si>
  <si>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</si>
  <si>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</si>
  <si>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</si>
  <si>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</si>
  <si>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</si>
  <si>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</si>
  <si>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</si>
  <si>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</si>
  <si>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</si>
  <si>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</si>
  <si>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</si>
  <si>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</si>
  <si>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</si>
  <si>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</si>
  <si>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</si>
  <si>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</si>
  <si>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</si>
  <si>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</si>
  <si>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</si>
  <si>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</si>
  <si>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</si>
  <si>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</si>
  <si>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</si>
  <si>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</si>
  <si>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</si>
  <si>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</si>
  <si>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</si>
  <si>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</si>
  <si>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</si>
  <si>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</si>
  <si>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</si>
  <si>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</si>
  <si>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</si>
  <si>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</si>
  <si>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</si>
  <si>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</si>
  <si>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</si>
  <si>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</si>
  <si>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</si>
  <si>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</si>
  <si>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</si>
  <si>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</si>
  <si>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</si>
  <si>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</si>
  <si>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</si>
  <si>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</si>
  <si>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</si>
  <si>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</si>
  <si>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</si>
  <si>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</si>
  <si>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</si>
  <si>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</si>
  <si>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</si>
  <si>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</si>
  <si>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</si>
  <si>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</si>
  <si>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</si>
  <si>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</si>
  <si>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</si>
  <si>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</si>
  <si>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</si>
  <si>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</si>
  <si>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</si>
  <si>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</si>
  <si>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</si>
  <si>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</si>
  <si>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</si>
  <si>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</si>
  <si>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</si>
  <si>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</si>
  <si>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</si>
  <si>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</si>
  <si>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</si>
  <si>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</si>
  <si>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</si>
  <si>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</si>
  <si>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</si>
  <si>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</si>
  <si>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</si>
  <si>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</si>
  <si>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</si>
  <si>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</si>
  <si>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</si>
  <si>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</si>
  <si>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</si>
  <si>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</si>
  <si>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</si>
  <si>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</si>
  <si>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</si>
  <si>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</si>
  <si>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</si>
  <si>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</si>
  <si>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</si>
  <si>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</si>
  <si>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</si>
  <si>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</si>
  <si>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</si>
  <si>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</si>
  <si>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</si>
  <si>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</si>
  <si>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</si>
  <si>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</si>
  <si>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</si>
  <si>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</si>
  <si>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</si>
  <si>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</si>
  <si>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</si>
  <si>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</si>
  <si>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</si>
  <si>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</si>
  <si>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</si>
  <si>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</si>
  <si>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</si>
  <si>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</si>
  <si>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</si>
  <si>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</si>
  <si>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</si>
  <si>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</si>
  <si>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</si>
  <si>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</si>
  <si>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</si>
  <si>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</si>
  <si>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</si>
  <si>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</si>
  <si>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</si>
  <si>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</si>
  <si>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</si>
  <si>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</si>
  <si>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</si>
  <si>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</si>
  <si>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</si>
  <si>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</si>
  <si>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</si>
  <si>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</si>
  <si>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</si>
  <si>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</si>
  <si>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</si>
  <si>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</si>
  <si>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</si>
  <si>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</si>
  <si>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</si>
  <si>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</si>
  <si>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</si>
  <si>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</si>
  <si>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</si>
  <si>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</si>
  <si>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</si>
  <si>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</si>
  <si>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</si>
  <si>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</si>
  <si>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</si>
  <si>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</si>
  <si>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</si>
  <si>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</si>
  <si>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</si>
  <si>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</si>
  <si>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</si>
  <si>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</si>
  <si>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</si>
  <si>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</si>
  <si>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</si>
  <si>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</si>
  <si>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</si>
  <si>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</si>
  <si>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</si>
  <si>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</si>
  <si>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</si>
  <si>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</si>
  <si>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</si>
  <si>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</si>
  <si>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</si>
  <si>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</si>
  <si>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</si>
  <si>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</si>
  <si>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</si>
  <si>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</si>
  <si>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</si>
  <si>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</si>
  <si>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</si>
  <si>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</si>
  <si>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</si>
  <si>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</si>
  <si>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</si>
  <si>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</si>
  <si>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</si>
  <si>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</si>
  <si>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</si>
  <si>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</si>
  <si>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</si>
  <si>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</si>
  <si>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</si>
  <si>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</si>
  <si>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</si>
  <si>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</si>
  <si>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</si>
  <si>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</si>
  <si>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</si>
  <si>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</si>
  <si>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</si>
  <si>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</si>
  <si>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</si>
  <si>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</si>
  <si>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</si>
  <si>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</si>
  <si>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</si>
  <si>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</si>
  <si>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</si>
  <si>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</si>
  <si>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</si>
  <si>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</si>
  <si>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</si>
  <si>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</si>
  <si>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</si>
  <si>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</si>
  <si>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</si>
  <si>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</si>
  <si>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</si>
  <si>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</si>
  <si>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</si>
  <si>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</si>
  <si>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</si>
  <si>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</si>
  <si>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</si>
  <si>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</si>
  <si>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</si>
  <si>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</si>
  <si>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</si>
  <si>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</si>
  <si>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</si>
  <si>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</si>
  <si>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</si>
  <si>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</si>
  <si>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</si>
  <si>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</si>
  <si>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</si>
  <si>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</si>
  <si>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</si>
  <si>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</si>
  <si>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</si>
  <si>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</si>
  <si>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</si>
  <si>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</si>
  <si>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</si>
  <si>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</si>
  <si>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</si>
  <si>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</si>
  <si>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</si>
  <si>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</si>
  <si>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</si>
  <si>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</si>
  <si>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</si>
  <si>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</si>
  <si>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</si>
  <si>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</si>
  <si>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</si>
  <si>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</si>
  <si>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</si>
  <si>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</si>
  <si>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</si>
  <si>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</si>
  <si>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</si>
  <si>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</si>
  <si>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</si>
  <si>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</si>
  <si>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</si>
  <si>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</si>
  <si>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</si>
  <si>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</si>
  <si>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</si>
  <si>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</si>
  <si>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</si>
  <si>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</si>
  <si>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</si>
  <si>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</si>
  <si>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</si>
  <si>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</si>
  <si>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</si>
  <si>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</si>
  <si>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</si>
  <si>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</si>
  <si>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</si>
  <si>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</si>
  <si>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</si>
  <si>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</si>
  <si>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</si>
  <si>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</si>
  <si>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</si>
  <si>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</si>
  <si>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</si>
  <si>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</si>
  <si>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</si>
  <si>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</si>
  <si>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</si>
  <si>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</si>
  <si>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</si>
  <si>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</si>
  <si>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</si>
  <si>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</si>
  <si>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</si>
  <si>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</si>
  <si>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</si>
  <si>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</si>
  <si>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</si>
  <si>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</si>
  <si>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</si>
  <si>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</si>
  <si>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</si>
  <si>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</si>
  <si>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</si>
  <si>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</si>
  <si>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</si>
  <si>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</si>
  <si>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</si>
  <si>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</si>
  <si>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</si>
  <si>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</si>
  <si>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</si>
  <si>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</si>
  <si>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</si>
  <si>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</si>
  <si>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</si>
  <si>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</si>
  <si>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</si>
  <si>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</si>
  <si>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</si>
  <si>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</si>
  <si>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</si>
  <si>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</si>
  <si>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</si>
  <si>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</si>
  <si>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</si>
  <si>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</si>
  <si>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</si>
  <si>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</si>
  <si>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</si>
  <si>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</si>
  <si>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</si>
  <si>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</si>
  <si>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</si>
  <si>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</si>
  <si>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</si>
  <si>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</si>
  <si>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</si>
  <si>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</si>
  <si>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</si>
  <si>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</si>
  <si>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</si>
  <si>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</si>
  <si>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</si>
  <si>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</si>
  <si>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</si>
  <si>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</si>
  <si>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</si>
  <si>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</si>
  <si>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</si>
  <si>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</si>
  <si>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</si>
  <si>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</si>
  <si>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</si>
  <si>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</si>
  <si>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</si>
  <si>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</si>
  <si>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</si>
  <si>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</si>
  <si>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</si>
  <si>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</si>
  <si>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</si>
  <si>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</si>
  <si>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</si>
  <si>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</si>
  <si>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</si>
  <si>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</si>
  <si>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</si>
  <si>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</si>
  <si>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</si>
  <si>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</si>
  <si>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</si>
  <si>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</si>
  <si>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</si>
  <si>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</si>
  <si>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</si>
  <si>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</si>
  <si>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</si>
  <si>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</si>
  <si>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</si>
  <si>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</si>
  <si>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</si>
  <si>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</si>
  <si>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</si>
  <si>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</si>
  <si>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</si>
  <si>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</si>
  <si>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</si>
  <si>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</si>
  <si>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</si>
  <si>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</si>
  <si>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</si>
  <si>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</si>
  <si>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</si>
  <si>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</si>
  <si>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</si>
  <si>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</si>
  <si>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</si>
  <si>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</si>
  <si>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</si>
  <si>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</si>
  <si>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</si>
  <si>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</si>
  <si>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</si>
  <si>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</si>
  <si>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</si>
  <si>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</si>
  <si>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</si>
  <si>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</si>
  <si>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</si>
  <si>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</si>
  <si>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</si>
  <si>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</si>
  <si>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</si>
  <si>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</si>
  <si>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</si>
  <si>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</si>
  <si>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</si>
  <si>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</si>
  <si>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</si>
  <si>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</si>
  <si>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</si>
  <si>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</si>
  <si>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</si>
  <si>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</si>
  <si>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</si>
  <si>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</si>
  <si>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</si>
  <si>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</si>
  <si>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</si>
  <si>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</si>
  <si>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</si>
  <si>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</si>
  <si>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</si>
  <si>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</si>
  <si>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</si>
  <si>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</si>
  <si>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</si>
  <si>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</si>
  <si>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</si>
  <si>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</si>
  <si>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</si>
  <si>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</si>
  <si>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</si>
  <si>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</si>
  <si>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</si>
  <si>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</si>
  <si>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</si>
  <si>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</si>
  <si>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</si>
  <si>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</si>
  <si>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</si>
  <si>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</si>
  <si>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</si>
  <si>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</si>
  <si>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</si>
  <si>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</si>
  <si>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</si>
  <si>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</si>
  <si>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</si>
  <si>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</si>
  <si>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</si>
  <si>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</si>
  <si>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</si>
  <si>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</si>
  <si>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</si>
  <si>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</si>
  <si>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</si>
  <si>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</si>
  <si>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</si>
  <si>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</si>
  <si>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</si>
  <si>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</si>
  <si>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</si>
  <si>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</si>
  <si>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</si>
  <si>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</si>
  <si>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</si>
  <si>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</si>
  <si>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</si>
  <si>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</si>
  <si>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</si>
  <si>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</si>
  <si>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</si>
  <si>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</si>
  <si>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</si>
  <si>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</si>
  <si>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</si>
  <si>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</si>
  <si>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</si>
  <si>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</si>
  <si>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</si>
  <si>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</si>
  <si>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</si>
  <si>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</si>
  <si>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</si>
  <si>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</si>
  <si>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</si>
  <si>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</si>
  <si>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</si>
  <si>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</si>
  <si>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</si>
  <si>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</si>
  <si>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</si>
  <si>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</si>
  <si>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</si>
  <si>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</si>
  <si>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</si>
  <si>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</si>
  <si>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</si>
  <si>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</si>
  <si>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</si>
  <si>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</si>
  <si>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</si>
  <si>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</si>
  <si>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</si>
  <si>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</si>
  <si>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</si>
  <si>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</si>
  <si>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</si>
  <si>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</si>
  <si>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</si>
  <si>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</si>
  <si>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</si>
  <si>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</si>
  <si>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</si>
  <si>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</si>
  <si>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</si>
  <si>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</si>
  <si>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</si>
  <si>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</si>
  <si>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</si>
  <si>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</si>
  <si>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</si>
  <si>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</si>
  <si>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</si>
  <si>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</si>
  <si>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</si>
  <si>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</si>
  <si>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</si>
  <si>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</si>
  <si>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</si>
  <si>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</si>
  <si>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</si>
  <si>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</si>
  <si>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</si>
  <si>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</si>
  <si>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</si>
  <si>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</si>
  <si>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</si>
  <si>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</si>
  <si>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</si>
  <si>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</si>
  <si>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</si>
  <si>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</si>
  <si>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</si>
  <si>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</si>
  <si>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</si>
  <si>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</si>
  <si>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</si>
  <si>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</si>
  <si>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</si>
  <si>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</si>
  <si>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</si>
  <si>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</si>
  <si>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</si>
  <si>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</si>
  <si>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</si>
  <si>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</si>
  <si>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</si>
  <si>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</si>
  <si>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</si>
  <si>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</si>
  <si>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</si>
  <si>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</si>
  <si>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</si>
  <si>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</si>
  <si>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</si>
  <si>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</si>
  <si>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</si>
  <si>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</si>
  <si>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</si>
  <si>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</si>
  <si>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</si>
  <si>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</si>
  <si>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</si>
  <si>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</si>
  <si>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</si>
  <si>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</si>
  <si>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</si>
  <si>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</si>
  <si>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</si>
  <si>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</si>
  <si>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</si>
  <si>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</si>
  <si>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</si>
  <si>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</si>
  <si>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</si>
  <si>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</si>
  <si>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</si>
  <si>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</si>
  <si>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</si>
  <si>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</si>
  <si>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</si>
  <si>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</si>
  <si>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</si>
  <si>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</si>
  <si>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</si>
  <si>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</si>
  <si>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</si>
  <si>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</si>
  <si>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</si>
  <si>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</si>
  <si>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</si>
  <si>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</si>
  <si>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</si>
  <si>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</si>
  <si>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</si>
  <si>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</si>
  <si>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</si>
  <si>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</si>
  <si>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</si>
  <si>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</si>
  <si>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</si>
  <si>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</si>
  <si>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</si>
  <si>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</si>
  <si>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</si>
  <si>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</si>
  <si>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</si>
  <si>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</si>
  <si>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</si>
  <si>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</si>
  <si>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</si>
  <si>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</si>
  <si>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</si>
  <si>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</si>
  <si>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</si>
  <si>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</si>
  <si>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</si>
  <si>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</si>
  <si>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</si>
  <si>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</si>
  <si>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</si>
  <si>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</si>
  <si>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</si>
  <si>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</si>
  <si>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</si>
  <si>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</si>
  <si>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</si>
  <si>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</si>
  <si>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</si>
  <si>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</si>
  <si>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</si>
  <si>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</si>
  <si>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</si>
  <si>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</si>
  <si>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</si>
  <si>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</si>
  <si>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</si>
  <si>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</si>
  <si>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</si>
  <si>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</si>
  <si>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</si>
  <si>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</si>
  <si>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</si>
  <si>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</si>
  <si>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</si>
  <si>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</si>
  <si>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</si>
  <si>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</si>
  <si>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</si>
  <si>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</si>
  <si>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</si>
  <si>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</si>
  <si>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</si>
  <si>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</si>
  <si>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</si>
  <si>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</si>
  <si>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</si>
  <si>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</si>
  <si>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</si>
  <si>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</si>
  <si>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</si>
  <si>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</si>
  <si>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</si>
  <si>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</si>
  <si>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</si>
  <si>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</si>
  <si>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</si>
  <si>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</si>
  <si>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</si>
  <si>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</si>
  <si>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</si>
  <si>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</si>
  <si>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</si>
  <si>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</si>
  <si>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</si>
  <si>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</si>
  <si>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</si>
  <si>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</si>
  <si>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</si>
  <si>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</si>
  <si>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</si>
  <si>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</si>
  <si>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</si>
  <si>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</si>
  <si>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</si>
  <si>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</si>
  <si>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</si>
  <si>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</si>
  <si>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</si>
  <si>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</si>
  <si>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</si>
  <si>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</si>
  <si>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</si>
  <si>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</si>
  <si>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</si>
  <si>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</si>
  <si>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</si>
  <si>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</si>
  <si>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</si>
  <si>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</si>
  <si>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</si>
  <si>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</si>
  <si>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</si>
  <si>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</si>
  <si>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</si>
  <si>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</si>
  <si>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</si>
  <si>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</si>
  <si>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</si>
  <si>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</si>
  <si>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</si>
  <si>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</si>
  <si>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</si>
  <si>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</si>
  <si>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</si>
  <si>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</si>
  <si>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</si>
  <si>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</si>
  <si>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</si>
  <si>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</si>
  <si>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</si>
  <si>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</si>
  <si>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</si>
  <si>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</si>
  <si>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</si>
  <si>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</si>
  <si>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</si>
  <si>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</si>
  <si>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</si>
  <si>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</si>
  <si>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</si>
  <si>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</si>
  <si>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</si>
  <si>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</si>
  <si>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</si>
  <si>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</si>
  <si>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</si>
  <si>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</si>
  <si>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</si>
  <si>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</si>
  <si>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</si>
  <si>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</si>
  <si>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</si>
  <si>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</si>
  <si>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</si>
  <si>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</si>
  <si>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</si>
  <si>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</si>
  <si>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</si>
  <si>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</si>
  <si>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</si>
  <si>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</si>
  <si>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</si>
  <si>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</si>
  <si>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</si>
  <si>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</si>
  <si>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</si>
  <si>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</si>
  <si>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</si>
  <si>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</si>
  <si>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</si>
  <si>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</si>
  <si>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</si>
  <si>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</si>
  <si>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</si>
  <si>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</si>
  <si>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</si>
  <si>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</si>
  <si>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</si>
  <si>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</si>
  <si>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</si>
  <si>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</si>
  <si>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</si>
  <si>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</si>
  <si>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</si>
  <si>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</si>
  <si>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</si>
  <si>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</si>
  <si>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</si>
  <si>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</si>
  <si>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</si>
  <si>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</si>
  <si>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</si>
  <si>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</si>
  <si>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</si>
  <si>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</si>
  <si>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</si>
  <si>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</si>
  <si>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</si>
  <si>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</si>
  <si>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</si>
  <si>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</si>
  <si>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</si>
  <si>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</si>
  <si>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</si>
  <si>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</si>
  <si>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</si>
  <si>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</si>
  <si>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</si>
  <si>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</si>
  <si>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</si>
  <si>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</si>
  <si>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</si>
  <si>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</si>
  <si>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</si>
  <si>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</si>
  <si>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</si>
  <si>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</si>
  <si>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</si>
  <si>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</si>
  <si>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</si>
  <si>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</si>
  <si>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</si>
  <si>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</si>
  <si>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</si>
  <si>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</si>
  <si>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</si>
  <si>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</si>
  <si>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</si>
  <si>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</si>
  <si>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</si>
  <si>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</si>
  <si>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</si>
  <si>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</si>
  <si>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</si>
  <si>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</si>
  <si>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</si>
  <si>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</si>
  <si>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</si>
  <si>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</si>
  <si>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</si>
  <si>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</si>
  <si>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</si>
  <si>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</si>
  <si>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</si>
  <si>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</si>
  <si>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</si>
  <si>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</si>
  <si>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</si>
  <si>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</si>
  <si>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</si>
  <si>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</si>
  <si>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</si>
  <si>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</si>
  <si>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</si>
  <si>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</si>
  <si>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</si>
  <si>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</si>
  <si>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</si>
  <si>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</si>
  <si>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</si>
  <si>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</si>
  <si>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</si>
  <si>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</si>
  <si>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</si>
  <si>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</si>
  <si>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</si>
  <si>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</si>
  <si>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</si>
  <si>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</si>
  <si>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</si>
  <si>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</si>
  <si>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</si>
  <si>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</si>
  <si>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</si>
  <si>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</si>
  <si>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</si>
  <si>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</si>
  <si>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</si>
  <si>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</si>
  <si>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</si>
  <si>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</si>
  <si>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</si>
  <si>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</si>
  <si>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</si>
  <si>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</si>
  <si>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</si>
  <si>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</si>
  <si>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</si>
  <si>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</si>
  <si>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</si>
  <si>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</si>
  <si>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</si>
  <si>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</si>
  <si>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</si>
  <si>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</si>
  <si>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</si>
  <si>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</si>
  <si>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</si>
  <si>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</si>
  <si>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</si>
  <si>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</si>
  <si>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</si>
  <si>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</si>
  <si>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</si>
  <si>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</si>
  <si>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</si>
  <si>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</si>
  <si>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</si>
  <si>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</si>
  <si>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</si>
  <si>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</si>
  <si>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</si>
  <si>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</si>
  <si>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</si>
  <si>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</si>
  <si>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</si>
  <si>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</si>
  <si>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</si>
  <si>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</si>
  <si>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</si>
  <si>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</si>
  <si>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</si>
  <si>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</si>
  <si>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</si>
  <si>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</si>
  <si>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</si>
  <si>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</si>
  <si>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</si>
  <si>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</si>
  <si>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</si>
  <si>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</si>
  <si>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</si>
  <si>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</si>
  <si>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</si>
  <si>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</si>
  <si>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</si>
  <si>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</si>
  <si>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</si>
  <si>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</si>
  <si>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</si>
  <si>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</si>
  <si>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</si>
  <si>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</si>
  <si>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</si>
  <si>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</si>
  <si>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</si>
  <si>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</si>
  <si>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</si>
  <si>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</si>
  <si>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</si>
  <si>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</si>
  <si>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</si>
  <si>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</si>
  <si>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</si>
  <si>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</si>
  <si>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</si>
  <si>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</si>
  <si>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</si>
  <si>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</si>
  <si>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</si>
  <si>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</si>
  <si>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</si>
  <si>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</si>
  <si>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</si>
  <si>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</si>
  <si>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</si>
  <si>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</si>
  <si>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</si>
  <si>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</si>
  <si>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</si>
  <si>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</si>
  <si>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</si>
  <si>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</si>
  <si>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</si>
  <si>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</si>
  <si>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</si>
  <si>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</si>
  <si>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</si>
  <si>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</si>
  <si>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</si>
  <si>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</si>
  <si>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</si>
  <si>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</si>
  <si>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</si>
  <si>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</si>
  <si>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</si>
  <si>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</si>
  <si>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</si>
  <si>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</si>
  <si>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</si>
  <si>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</si>
  <si>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</si>
  <si>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</si>
  <si>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</si>
  <si>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</si>
  <si>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</si>
  <si>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</si>
  <si>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</si>
  <si>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</si>
  <si>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</si>
  <si>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</si>
  <si>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</si>
  <si>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</si>
  <si>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</si>
  <si>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</si>
  <si>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</si>
  <si>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</si>
  <si>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</si>
  <si>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</si>
  <si>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</si>
  <si>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</si>
  <si>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</si>
  <si>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</si>
  <si>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</si>
  <si>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</si>
  <si>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</si>
  <si>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</si>
  <si>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</si>
  <si>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</si>
  <si>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</si>
  <si>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</si>
  <si>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</si>
  <si>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</si>
  <si>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</si>
  <si>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</si>
  <si>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</si>
  <si>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</si>
  <si>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</si>
  <si>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</si>
  <si>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</si>
  <si>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</si>
  <si>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</si>
  <si>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</si>
  <si>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</si>
  <si>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</si>
  <si>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</si>
  <si>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</si>
  <si>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</si>
  <si>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</si>
  <si>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</si>
  <si>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</si>
  <si>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</si>
  <si>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</si>
  <si>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</si>
  <si>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</si>
  <si>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</si>
  <si>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</si>
  <si>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</si>
  <si>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</si>
  <si>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</si>
  <si>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</si>
  <si>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</si>
  <si>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</si>
  <si>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</si>
  <si>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</si>
  <si>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</si>
  <si>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</si>
  <si>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</si>
  <si>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</si>
  <si>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</si>
  <si>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</si>
  <si>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</si>
  <si>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</si>
  <si>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</si>
  <si>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</si>
  <si>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</si>
  <si>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</si>
  <si>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</si>
  <si>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</si>
  <si>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</si>
  <si>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</si>
  <si>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</si>
  <si>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</si>
  <si>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</si>
  <si>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</si>
  <si>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</si>
  <si>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</si>
  <si>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</si>
  <si>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</si>
  <si>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</si>
  <si>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</si>
  <si>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</si>
  <si>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</si>
  <si>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</si>
  <si>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</si>
  <si>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</si>
  <si>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</si>
  <si>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</si>
  <si>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</si>
  <si>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</si>
  <si>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</si>
  <si>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</si>
  <si>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</si>
  <si>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</si>
  <si>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</si>
  <si>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</si>
  <si>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</si>
  <si>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</si>
  <si>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</si>
  <si>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</si>
  <si>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</si>
  <si>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</si>
  <si>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</si>
  <si>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</si>
  <si>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</si>
  <si>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</si>
  <si>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</si>
  <si>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</si>
  <si>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</si>
  <si>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</si>
  <si>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</si>
  <si>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</si>
  <si>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</si>
  <si>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</si>
  <si>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</si>
  <si>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</si>
  <si>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</si>
  <si>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</si>
  <si>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</si>
  <si>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</si>
  <si>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</si>
  <si>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</si>
  <si>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</si>
  <si>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</si>
  <si>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</si>
  <si>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</si>
  <si>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</si>
  <si>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</si>
  <si>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</si>
  <si>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</si>
  <si>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</si>
  <si>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</si>
  <si>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</si>
  <si>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</si>
  <si>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</si>
  <si>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</si>
  <si>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</si>
  <si>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</si>
  <si>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</si>
  <si>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</si>
  <si>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</si>
  <si>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</si>
  <si>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</si>
  <si>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</si>
  <si>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</si>
  <si>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</si>
  <si>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</si>
  <si>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</si>
  <si>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</si>
  <si>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</si>
  <si>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</si>
  <si>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</si>
  <si>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</si>
  <si>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</si>
  <si>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</si>
  <si>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</si>
  <si>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</si>
  <si>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</si>
  <si>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</si>
  <si>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</si>
  <si>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</si>
  <si>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</si>
  <si>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</si>
  <si>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</si>
  <si>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</si>
  <si>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</si>
  <si>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</si>
  <si>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</si>
  <si>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</si>
  <si>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</si>
  <si>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</si>
  <si>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</si>
  <si>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</si>
  <si>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</si>
  <si>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</si>
  <si>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</si>
  <si>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</si>
  <si>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</si>
  <si>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</si>
  <si>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</si>
  <si>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</si>
  <si>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</si>
  <si>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</si>
  <si>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</si>
  <si>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</si>
  <si>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</si>
  <si>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</si>
  <si>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</si>
  <si>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</si>
  <si>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</si>
  <si>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</si>
  <si>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</si>
  <si>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</si>
  <si>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</si>
  <si>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</si>
  <si>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</si>
  <si>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</si>
  <si>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</si>
  <si>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</si>
  <si>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</si>
  <si>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</si>
  <si>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</si>
  <si>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</si>
  <si>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</si>
  <si>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</si>
  <si>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</si>
  <si>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</si>
  <si>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</si>
  <si>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</si>
  <si>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</si>
  <si>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</si>
  <si>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</si>
  <si>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</si>
  <si>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</si>
  <si>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</si>
  <si>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</si>
  <si>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</si>
  <si>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</si>
  <si>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</si>
  <si>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</si>
  <si>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</si>
  <si>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</si>
  <si>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</si>
  <si>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</si>
  <si>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</si>
  <si>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</si>
  <si>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</si>
  <si>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</si>
  <si>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</si>
  <si>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</si>
  <si>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</si>
  <si>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</si>
  <si>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</si>
  <si>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</si>
  <si>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</si>
  <si>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</si>
  <si>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</si>
  <si>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</si>
  <si>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</si>
  <si>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</si>
  <si>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</si>
  <si>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</si>
  <si>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</si>
  <si>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</si>
  <si>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</si>
  <si>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</si>
  <si>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</si>
  <si>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</si>
  <si>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</si>
  <si>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</si>
  <si>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</si>
  <si>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</si>
  <si>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</si>
  <si>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</si>
  <si>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</si>
  <si>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</si>
  <si>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</si>
  <si>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</si>
  <si>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</si>
  <si>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</si>
  <si>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</si>
  <si>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</si>
  <si>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</si>
  <si>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</si>
  <si>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</si>
  <si>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</si>
  <si>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</si>
  <si>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</si>
  <si>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</si>
  <si>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</si>
  <si>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</si>
  <si>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</si>
  <si>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</si>
  <si>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</si>
  <si>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</si>
  <si>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</si>
  <si>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</si>
  <si>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</si>
  <si>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</si>
  <si>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</si>
  <si>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</si>
  <si>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</si>
  <si>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</si>
  <si>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</si>
  <si>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</si>
  <si>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</si>
  <si>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</si>
  <si>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</si>
  <si>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</si>
  <si>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</si>
  <si>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</si>
  <si>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</si>
  <si>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</si>
  <si>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</si>
  <si>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</si>
  <si>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</si>
  <si>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</si>
  <si>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</si>
  <si>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</si>
  <si>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</si>
  <si>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</si>
  <si>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</si>
  <si>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</si>
  <si>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</si>
  <si>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</si>
  <si>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</si>
  <si>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</si>
  <si>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</si>
  <si>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</si>
  <si>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</si>
  <si>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</si>
  <si>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</si>
  <si>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</si>
  <si>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</si>
  <si>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</si>
  <si>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</si>
  <si>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</si>
  <si>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</si>
  <si>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</si>
  <si>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</si>
  <si>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</si>
  <si>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</si>
  <si>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</si>
  <si>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</si>
  <si>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</si>
  <si>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</si>
  <si>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</si>
  <si>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</si>
  <si>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</si>
  <si>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</si>
  <si>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</si>
  <si>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</si>
  <si>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</si>
  <si>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</si>
  <si>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</si>
  <si>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</si>
  <si>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</si>
  <si>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</si>
  <si>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</si>
  <si>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</si>
  <si>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</si>
  <si>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</si>
  <si>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</si>
  <si>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</si>
  <si>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</si>
  <si>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</si>
  <si>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</si>
  <si>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</si>
  <si>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</si>
  <si>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</si>
  <si>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</si>
  <si>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</si>
  <si>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</si>
  <si>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</si>
  <si>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</si>
  <si>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</si>
  <si>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</si>
  <si>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</si>
  <si>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</si>
  <si>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</si>
  <si>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</si>
  <si>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</si>
  <si>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</si>
  <si>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</si>
  <si>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</si>
  <si>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</si>
  <si>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</si>
  <si>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</si>
  <si>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</si>
  <si>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</si>
  <si>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</si>
  <si>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</si>
  <si>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</si>
  <si>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</si>
  <si>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</si>
  <si>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</si>
  <si>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</si>
  <si>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</si>
  <si>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</si>
  <si>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</si>
  <si>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</si>
  <si>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</si>
  <si>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</si>
  <si>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</si>
  <si>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</si>
  <si>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</si>
  <si>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</si>
  <si>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</si>
  <si>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</si>
  <si>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</si>
  <si>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</si>
  <si>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</si>
  <si>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</si>
  <si>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</si>
  <si>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</si>
  <si>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</si>
  <si>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</si>
  <si>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</si>
  <si>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</si>
  <si>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</si>
  <si>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</si>
  <si>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</si>
  <si>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</si>
  <si>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</si>
  <si>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</si>
  <si>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</si>
  <si>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</si>
  <si>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</si>
  <si>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</si>
  <si>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</si>
  <si>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</si>
  <si>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</si>
  <si>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</si>
  <si>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</si>
  <si>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</si>
  <si>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</si>
  <si>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</si>
  <si>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</si>
  <si>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</si>
  <si>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</si>
  <si>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</si>
  <si>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</si>
  <si>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</si>
  <si>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</si>
  <si>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</si>
  <si>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</si>
  <si>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</si>
  <si>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</si>
  <si>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</si>
  <si>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</si>
  <si>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</si>
  <si>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</si>
  <si>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</si>
  <si>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</si>
  <si>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</si>
  <si>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</si>
  <si>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</si>
  <si>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</si>
  <si>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</si>
  <si>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</si>
  <si>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</si>
  <si>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</si>
  <si>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</si>
  <si>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</si>
  <si>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</si>
  <si>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</si>
  <si>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</si>
  <si>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</si>
  <si>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</si>
  <si>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</si>
  <si>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</si>
  <si>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</si>
  <si>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</si>
  <si>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</si>
  <si>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</si>
  <si>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</si>
  <si>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</si>
  <si>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</si>
  <si>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</si>
  <si>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</si>
  <si>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</si>
  <si>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</si>
  <si>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</si>
  <si>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</si>
  <si>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</si>
  <si>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</si>
  <si>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</si>
  <si>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</si>
  <si>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</si>
  <si>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</si>
  <si>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</si>
  <si>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</si>
  <si>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</si>
  <si>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</si>
  <si>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</si>
  <si>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</si>
  <si>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</si>
  <si>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</si>
  <si>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</si>
  <si>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</si>
  <si>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</si>
  <si>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</si>
  <si>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</si>
  <si>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</si>
  <si>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</si>
  <si>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</si>
  <si>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</si>
  <si>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</si>
  <si>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</si>
  <si>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</si>
  <si>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</si>
  <si>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</si>
  <si>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</si>
  <si>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</si>
  <si>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</si>
  <si>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</si>
  <si>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</si>
  <si>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</si>
  <si>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</si>
  <si>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</si>
  <si>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</si>
  <si>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</si>
  <si>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</si>
  <si>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</si>
  <si>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</si>
  <si>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</si>
  <si>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</si>
  <si>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</si>
  <si>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</si>
  <si>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</si>
  <si>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</si>
  <si>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</si>
  <si>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</si>
  <si>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</si>
  <si>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</si>
  <si>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</si>
  <si>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</si>
  <si>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</si>
  <si>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</si>
  <si>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</si>
  <si>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</si>
  <si>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</si>
  <si>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</si>
  <si>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</si>
  <si>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</si>
  <si>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</si>
  <si>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</si>
  <si>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</si>
  <si>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</si>
  <si>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</si>
  <si>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</si>
  <si>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</si>
  <si>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</si>
  <si>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</si>
  <si>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</si>
  <si>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</si>
  <si>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</si>
  <si>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</si>
  <si>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</si>
  <si>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</si>
  <si>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</si>
  <si>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</si>
  <si>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</si>
  <si>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</si>
  <si>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</si>
  <si>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</si>
  <si>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</si>
  <si>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</si>
  <si>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</si>
  <si>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</si>
  <si>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</si>
  <si>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</si>
  <si>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</si>
  <si>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</si>
  <si>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</si>
  <si>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</si>
  <si>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</si>
  <si>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</si>
  <si>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</si>
  <si>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</si>
  <si>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</si>
  <si>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</si>
  <si>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</si>
  <si>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</si>
  <si>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</si>
  <si>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</si>
  <si>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</si>
  <si>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</si>
  <si>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</si>
  <si>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</si>
  <si>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</si>
  <si>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</si>
  <si>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</si>
  <si>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</si>
  <si>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</si>
  <si>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</si>
  <si>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</si>
  <si>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</si>
  <si>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</si>
  <si>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</si>
  <si>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</si>
  <si>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</si>
  <si>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</si>
  <si>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</si>
  <si>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</si>
  <si>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</si>
  <si>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</si>
  <si>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</si>
  <si>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</si>
  <si>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</si>
  <si>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</si>
  <si>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</si>
  <si>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</si>
  <si>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</si>
  <si>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</si>
  <si>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</si>
  <si>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</si>
  <si>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</si>
  <si>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</si>
  <si>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</si>
  <si>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</si>
  <si>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</si>
  <si>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</si>
  <si>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</si>
  <si>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</si>
  <si>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</si>
  <si>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</si>
  <si>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</si>
  <si>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</si>
  <si>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</si>
  <si>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</si>
  <si>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</si>
  <si>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</si>
  <si>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</si>
  <si>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</si>
  <si>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</si>
  <si>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</si>
  <si>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</si>
  <si>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</si>
  <si>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</si>
  <si>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</si>
  <si>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</si>
  <si>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</si>
  <si>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</si>
  <si>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</si>
  <si>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</si>
  <si>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</si>
  <si>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</si>
  <si>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</si>
  <si>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</si>
  <si>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</si>
  <si>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</si>
  <si>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</si>
  <si>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</si>
  <si>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</si>
  <si>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</si>
  <si>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</si>
  <si>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</si>
  <si>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</si>
  <si>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</si>
  <si>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</si>
  <si>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</si>
  <si>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</si>
  <si>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</si>
  <si>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</si>
  <si>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</si>
  <si>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</si>
  <si>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</si>
  <si>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</si>
  <si>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</si>
  <si>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</si>
  <si>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</si>
  <si>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</si>
  <si>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</si>
  <si>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</si>
  <si>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</si>
  <si>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</si>
  <si>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</si>
  <si>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</si>
  <si>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</si>
  <si>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</si>
  <si>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</si>
  <si>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</si>
  <si>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</si>
  <si>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</si>
  <si>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</si>
  <si>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</si>
  <si>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</si>
  <si>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</si>
  <si>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</si>
  <si>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</si>
  <si>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</si>
  <si>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</si>
  <si>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</si>
  <si>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</si>
  <si>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</si>
  <si>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</si>
  <si>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</si>
  <si>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</si>
  <si>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</si>
  <si>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</si>
  <si>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</si>
  <si>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</si>
  <si>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</si>
  <si>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</si>
  <si>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</si>
  <si>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</si>
  <si>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</si>
  <si>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</si>
  <si>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</si>
  <si>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</si>
  <si>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</si>
  <si>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</si>
  <si>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</si>
  <si>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</si>
  <si>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</si>
  <si>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</si>
  <si>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</si>
  <si>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</si>
  <si>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</si>
  <si>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</si>
  <si>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</si>
  <si>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</si>
  <si>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</si>
  <si>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</si>
  <si>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</si>
  <si>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</si>
  <si>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</si>
  <si>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</si>
  <si>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</si>
  <si>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</si>
  <si>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</si>
  <si>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</si>
  <si>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</si>
  <si>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</si>
  <si>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</si>
  <si>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</si>
  <si>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</si>
  <si>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</si>
  <si>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</si>
  <si>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</si>
  <si>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</si>
  <si>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</si>
  <si>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</si>
  <si>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</si>
  <si>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</si>
  <si>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</si>
  <si>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</si>
  <si>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</si>
  <si>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</si>
  <si>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</si>
  <si>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</si>
  <si>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</si>
  <si>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</si>
  <si>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</si>
  <si>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</si>
  <si>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</si>
  <si>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</si>
  <si>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</si>
  <si>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</si>
  <si>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</si>
  <si>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</si>
  <si>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</si>
  <si>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</si>
  <si>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</si>
  <si>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</si>
  <si>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</si>
  <si>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</si>
  <si>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</si>
  <si>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</si>
  <si>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</si>
  <si>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</si>
  <si>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</si>
  <si>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</si>
  <si>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</si>
  <si>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</si>
  <si>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</si>
  <si>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</si>
  <si>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</si>
  <si>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</si>
  <si>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</si>
  <si>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</si>
  <si>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</si>
  <si>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</si>
  <si>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</si>
  <si>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</si>
  <si>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</si>
  <si>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</si>
  <si>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</si>
  <si>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</si>
  <si>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</si>
  <si>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</si>
  <si>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</si>
  <si>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</si>
  <si>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</si>
  <si>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</si>
  <si>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</si>
  <si>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</si>
  <si>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</si>
  <si>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</si>
  <si>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</si>
  <si>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</si>
  <si>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</si>
  <si>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</si>
  <si>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</si>
  <si>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</si>
  <si>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</si>
  <si>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</si>
  <si>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</si>
  <si>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</si>
  <si>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</si>
  <si>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</si>
  <si>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</si>
  <si>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</si>
  <si>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</si>
  <si>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</si>
  <si>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</si>
  <si>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</si>
  <si>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</si>
  <si>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</si>
  <si>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</si>
  <si>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</si>
  <si>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</si>
  <si>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</si>
  <si>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</si>
  <si>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</si>
  <si>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</si>
  <si>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</si>
  <si>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</si>
  <si>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</si>
  <si>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</si>
  <si>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</si>
  <si>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</si>
  <si>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</si>
  <si>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</si>
  <si>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</si>
  <si>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</si>
  <si>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</si>
  <si>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</si>
  <si>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</si>
  <si>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</si>
  <si>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</si>
  <si>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</si>
  <si>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</si>
  <si>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</si>
  <si>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</si>
  <si>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</si>
  <si>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</si>
  <si>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</si>
  <si>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</si>
  <si>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</si>
  <si>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</si>
  <si>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</si>
  <si>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</si>
  <si>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</si>
  <si>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</si>
  <si>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</si>
  <si>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</si>
  <si>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</si>
  <si>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</si>
  <si>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</si>
  <si>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</si>
  <si>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</si>
  <si>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</si>
  <si>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</si>
  <si>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</si>
  <si>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</si>
  <si>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</si>
  <si>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</si>
  <si>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</si>
  <si>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</si>
  <si>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</si>
  <si>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</si>
  <si>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</si>
  <si>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</si>
  <si>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</si>
  <si>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</si>
  <si>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</si>
  <si>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</si>
  <si>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</si>
  <si>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</si>
  <si>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</si>
  <si>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</si>
  <si>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</si>
  <si>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</si>
  <si>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</si>
  <si>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</si>
  <si>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</si>
  <si>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</si>
  <si>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</si>
  <si>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</si>
  <si>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</si>
  <si>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</si>
  <si>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</si>
  <si>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</si>
  <si>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</si>
  <si>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</si>
  <si>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</si>
  <si>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</si>
  <si>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</si>
  <si>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</si>
  <si>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</si>
  <si>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</si>
  <si>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</si>
  <si>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</si>
  <si>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</si>
  <si>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</si>
  <si>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</si>
  <si>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</si>
  <si>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</si>
  <si>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</si>
  <si>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</si>
  <si>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</si>
  <si>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</si>
  <si>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</si>
  <si>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</si>
  <si>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</si>
  <si>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</si>
  <si>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</si>
  <si>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</si>
  <si>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</si>
  <si>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</si>
  <si>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</si>
  <si>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</si>
  <si>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</si>
  <si>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</si>
  <si>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</si>
  <si>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</si>
  <si>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</si>
  <si>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</si>
  <si>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</si>
  <si>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</si>
  <si>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</si>
  <si>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</si>
  <si>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</si>
  <si>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</si>
  <si>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</si>
  <si>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</si>
  <si>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</si>
  <si>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</si>
  <si>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</si>
  <si>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</si>
  <si>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</si>
  <si>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</si>
  <si>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</si>
  <si>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</si>
  <si>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</si>
  <si>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</si>
  <si>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</si>
  <si>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</si>
  <si>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</si>
  <si>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</si>
  <si>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</si>
  <si>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</si>
  <si>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</si>
  <si>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</si>
  <si>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</si>
  <si>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</si>
  <si>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</si>
  <si>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</si>
  <si>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</si>
  <si>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</si>
  <si>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</si>
  <si>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</si>
  <si>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</si>
  <si>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</si>
  <si>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</si>
  <si>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</si>
  <si>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</si>
  <si>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</si>
  <si>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</si>
  <si>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</si>
  <si>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</si>
  <si>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</si>
  <si>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</si>
  <si>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</si>
  <si>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</si>
  <si>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</si>
  <si>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</si>
  <si>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</si>
  <si>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</si>
  <si>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</si>
  <si>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</si>
  <si>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</si>
  <si>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</si>
  <si>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</si>
  <si>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</si>
  <si>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</si>
  <si>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</si>
  <si>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</si>
  <si>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</si>
  <si>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</si>
  <si>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</si>
  <si>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</si>
  <si>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</si>
  <si>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</si>
  <si>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</si>
  <si>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</si>
  <si>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</si>
  <si>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</si>
  <si>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</si>
  <si>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</si>
  <si>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</si>
  <si>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</si>
  <si>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</si>
  <si>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</si>
  <si>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</si>
  <si>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</si>
  <si>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</si>
  <si>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</si>
  <si>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</si>
  <si>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</si>
  <si>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</si>
  <si>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</si>
  <si>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</si>
  <si>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</si>
  <si>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</si>
  <si>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</si>
  <si>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</si>
  <si>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</si>
  <si>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</si>
  <si>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</si>
  <si>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</si>
  <si>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</si>
  <si>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</si>
  <si>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</si>
  <si>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</si>
  <si>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</si>
  <si>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</si>
  <si>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</si>
  <si>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</si>
  <si>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</si>
  <si>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</si>
  <si>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</si>
  <si>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</si>
  <si>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</si>
  <si>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</si>
  <si>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</si>
  <si>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</si>
  <si>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</si>
  <si>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</si>
  <si>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</si>
  <si>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</si>
  <si>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</si>
  <si>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</si>
  <si>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</si>
  <si>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</si>
  <si>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</si>
  <si>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</si>
  <si>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</si>
  <si>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</si>
  <si>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</si>
  <si>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</si>
  <si>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</si>
  <si>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</si>
  <si>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</si>
  <si>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</si>
  <si>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</si>
  <si>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</si>
  <si>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</si>
  <si>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</si>
  <si>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</si>
  <si>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</si>
  <si>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</si>
  <si>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</si>
  <si>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</si>
  <si>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</si>
  <si>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</si>
  <si>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</si>
  <si>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</si>
  <si>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</si>
  <si>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</si>
  <si>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</si>
  <si>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</si>
  <si>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</si>
  <si>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</si>
  <si>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</si>
  <si>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</si>
  <si>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</si>
  <si>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</si>
  <si>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</si>
  <si>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</si>
  <si>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</si>
  <si>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</si>
  <si>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</si>
  <si>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</si>
  <si>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</si>
  <si>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</si>
  <si>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</si>
  <si>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</si>
  <si>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</si>
  <si>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</si>
  <si>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</si>
  <si>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</si>
  <si>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</si>
  <si>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</si>
  <si>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</si>
  <si>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</si>
  <si>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</si>
  <si>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</si>
  <si>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</si>
  <si>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</si>
  <si>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</si>
  <si>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</si>
  <si>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</si>
  <si>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</si>
  <si>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</si>
  <si>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</si>
  <si>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</si>
  <si>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</si>
  <si>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</si>
  <si>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</si>
  <si>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</si>
  <si>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</si>
  <si>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</si>
  <si>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</si>
  <si>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</si>
  <si>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</si>
  <si>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</si>
  <si>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</si>
  <si>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</si>
  <si>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</si>
  <si>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</si>
  <si>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</si>
  <si>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</si>
  <si>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</si>
  <si>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</si>
  <si>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</si>
  <si>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</si>
  <si>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</si>
  <si>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</si>
  <si>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</si>
  <si>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</si>
  <si>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</si>
  <si>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</si>
  <si>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</si>
  <si>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</si>
  <si>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</si>
  <si>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</si>
  <si>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</si>
  <si>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</si>
  <si>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</si>
  <si>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</si>
  <si>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</si>
  <si>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</si>
  <si>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</si>
  <si>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</si>
  <si>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</si>
  <si>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</si>
  <si>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</si>
  <si>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</si>
  <si>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</si>
  <si>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</si>
  <si>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</si>
  <si>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</si>
  <si>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</si>
  <si>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</si>
  <si>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</si>
  <si>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</si>
  <si>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</si>
  <si>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</si>
  <si>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</si>
  <si>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</si>
  <si>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</si>
  <si>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</si>
  <si>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</si>
  <si>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</si>
  <si>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</si>
  <si>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</si>
  <si>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</si>
  <si>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</si>
  <si>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</si>
  <si>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</si>
  <si>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</si>
  <si>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</si>
  <si>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</si>
  <si>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</si>
  <si>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</si>
  <si>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</si>
  <si>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</si>
  <si>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</si>
  <si>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</si>
  <si>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</si>
  <si>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</si>
  <si>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</si>
  <si>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</si>
  <si>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</si>
  <si>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</si>
  <si>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</si>
  <si>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</si>
  <si>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</si>
  <si>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</si>
  <si>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</si>
  <si>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</si>
  <si>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</si>
  <si>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</si>
  <si>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</si>
  <si>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</si>
  <si>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</si>
  <si>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</si>
  <si>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</si>
  <si>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</si>
  <si>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</si>
  <si>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</si>
  <si>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</si>
  <si>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</si>
  <si>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</si>
  <si>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</si>
  <si>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</si>
  <si>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</si>
  <si>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</si>
  <si>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</si>
  <si>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</si>
  <si>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</si>
  <si>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</si>
  <si>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</si>
  <si>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</si>
  <si>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</si>
  <si>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</si>
  <si>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</si>
  <si>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</si>
  <si>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</si>
  <si>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</si>
  <si>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</si>
  <si>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</si>
  <si>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</si>
  <si>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</si>
  <si>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</si>
  <si>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</si>
  <si>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</si>
  <si>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</si>
  <si>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</si>
  <si>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</si>
  <si>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</si>
  <si>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</si>
  <si>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</si>
  <si>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</si>
  <si>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</si>
  <si>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</si>
  <si>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</si>
  <si>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</si>
  <si>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</si>
  <si>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</si>
  <si>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</si>
  <si>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</si>
  <si>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</si>
  <si>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</si>
  <si>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</si>
  <si>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</si>
  <si>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</si>
  <si>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</si>
  <si>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</si>
  <si>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</si>
  <si>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</si>
  <si>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</si>
  <si>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</si>
  <si>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</si>
  <si>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</si>
  <si>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</si>
  <si>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</si>
  <si>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</si>
  <si>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</si>
  <si>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</si>
  <si>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</si>
  <si>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</si>
  <si>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</si>
  <si>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</si>
  <si>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</si>
  <si>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</si>
  <si>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</si>
  <si>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</si>
  <si>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</si>
  <si>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</si>
  <si>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</si>
  <si>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</si>
  <si>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</si>
  <si>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</si>
  <si>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</si>
  <si>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</si>
  <si>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</si>
  <si>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</si>
  <si>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</si>
  <si>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</si>
  <si>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</si>
  <si>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</si>
  <si>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</si>
  <si>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</si>
  <si>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</si>
  <si>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</si>
  <si>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</si>
  <si>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</si>
  <si>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</si>
  <si>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</si>
  <si>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</si>
  <si>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</si>
  <si>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</si>
  <si>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</si>
  <si>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</si>
  <si>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</si>
  <si>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</si>
  <si>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</si>
  <si>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</si>
  <si>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</si>
  <si>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</si>
  <si>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</si>
  <si>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</si>
  <si>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</si>
  <si>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</si>
  <si>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</si>
  <si>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</si>
  <si>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</si>
  <si>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</si>
  <si>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</si>
  <si>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</si>
  <si>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</si>
  <si>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</si>
  <si>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</si>
  <si>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</si>
  <si>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</si>
  <si>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</si>
  <si>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</si>
  <si>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</si>
  <si>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</si>
  <si>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</si>
  <si>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</si>
  <si>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</si>
  <si>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</si>
  <si>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</si>
  <si>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</si>
  <si>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</si>
  <si>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</si>
  <si>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</si>
  <si>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</si>
  <si>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</si>
  <si>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</si>
  <si>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</si>
  <si>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</si>
  <si>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</si>
  <si>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</si>
  <si>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</si>
  <si>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</si>
  <si>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</si>
  <si>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</si>
  <si>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</si>
  <si>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</si>
  <si>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</si>
  <si>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</si>
  <si>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</si>
  <si>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</si>
  <si>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</si>
  <si>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</si>
  <si>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</si>
  <si>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</si>
  <si>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</si>
  <si>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</si>
  <si>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</si>
  <si>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</si>
  <si>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</si>
  <si>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</si>
  <si>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</si>
  <si>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</si>
  <si>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</si>
  <si>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</si>
  <si>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</si>
  <si>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</si>
  <si>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</si>
  <si>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</si>
  <si>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</si>
  <si>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</si>
  <si>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</si>
  <si>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</si>
  <si>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</si>
  <si>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</si>
  <si>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</si>
  <si>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</si>
  <si>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</si>
  <si>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</si>
  <si>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</si>
  <si>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</si>
  <si>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</si>
  <si>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</si>
  <si>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</si>
  <si>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</si>
  <si>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</si>
  <si>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</si>
  <si>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</si>
  <si>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</si>
  <si>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</si>
  <si>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</si>
  <si>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</si>
  <si>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</si>
  <si>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</si>
  <si>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</si>
  <si>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</si>
  <si>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</si>
  <si>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</si>
  <si>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</si>
  <si>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</si>
  <si>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</si>
  <si>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</si>
  <si>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</si>
  <si>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</si>
  <si>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</si>
  <si>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</si>
  <si>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</si>
  <si>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</si>
  <si>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</si>
  <si>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</si>
  <si>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</si>
  <si>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</si>
  <si>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</si>
  <si>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</si>
  <si>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</si>
  <si>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</si>
  <si>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</si>
  <si>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</si>
  <si>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</si>
  <si>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</si>
  <si>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</si>
  <si>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</si>
  <si>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</si>
  <si>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</si>
  <si>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</si>
  <si>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</si>
  <si>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</si>
  <si>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</si>
  <si>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</si>
  <si>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</si>
  <si>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</si>
  <si>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</si>
  <si>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</si>
  <si>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</si>
  <si>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</si>
  <si>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</si>
  <si>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</si>
  <si>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</si>
  <si>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</si>
  <si>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</si>
  <si>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</si>
  <si>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</si>
  <si>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</si>
  <si>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</si>
  <si>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</si>
  <si>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</si>
  <si>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</si>
  <si>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</si>
  <si>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</si>
  <si>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</si>
  <si>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</si>
  <si>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</si>
  <si>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</si>
  <si>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</si>
  <si>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</si>
  <si>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</si>
  <si>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</si>
  <si>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</si>
  <si>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</si>
  <si>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</si>
  <si>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</si>
  <si>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</si>
  <si>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</si>
  <si>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</si>
  <si>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</si>
  <si>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</si>
  <si>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</si>
  <si>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</si>
  <si>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</si>
  <si>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</si>
  <si>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</si>
  <si>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</si>
  <si>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</si>
  <si>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</si>
  <si>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</si>
  <si>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</si>
  <si>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</si>
  <si>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</si>
  <si>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</si>
  <si>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</si>
  <si>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</si>
  <si>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</si>
  <si>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</si>
  <si>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</si>
  <si>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</si>
  <si>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</si>
  <si>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</si>
  <si>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</si>
  <si>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</si>
  <si>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</si>
  <si>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</si>
  <si>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</si>
  <si>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</si>
  <si>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</si>
  <si>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</si>
  <si>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</si>
  <si>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</si>
  <si>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</si>
  <si>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</si>
  <si>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</si>
  <si>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</si>
  <si>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</si>
  <si>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</si>
  <si>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</si>
  <si>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</si>
  <si>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</si>
  <si>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</si>
  <si>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</si>
  <si>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</si>
  <si>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</si>
  <si>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</si>
  <si>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</si>
  <si>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</si>
  <si>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</si>
  <si>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</si>
  <si>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</si>
  <si>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</si>
  <si>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</si>
  <si>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</si>
  <si>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</si>
  <si>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</si>
  <si>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</si>
  <si>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</si>
  <si>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</si>
  <si>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</si>
  <si>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</si>
  <si>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</si>
  <si>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</si>
  <si>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</si>
  <si>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</si>
  <si>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</si>
  <si>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</si>
  <si>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</si>
  <si>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</si>
  <si>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</si>
  <si>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</si>
  <si>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</si>
  <si>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</si>
  <si>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</si>
  <si>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</si>
  <si>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</si>
  <si>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</si>
  <si>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</si>
  <si>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</si>
  <si>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</si>
  <si>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</si>
  <si>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</si>
  <si>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</si>
  <si>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</si>
  <si>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</si>
  <si>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</si>
  <si>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</si>
  <si>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</si>
  <si>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</si>
  <si>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</si>
  <si>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</si>
  <si>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</si>
  <si>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</si>
  <si>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</si>
  <si>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</si>
  <si>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</si>
  <si>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</si>
  <si>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</si>
  <si>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</si>
  <si>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</si>
  <si>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</si>
  <si>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</si>
  <si>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</si>
  <si>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</si>
  <si>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</si>
  <si>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</si>
  <si>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</si>
  <si>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</si>
  <si>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</si>
  <si>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</si>
  <si>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</si>
  <si>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</si>
  <si>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</si>
  <si>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</si>
  <si>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</si>
  <si>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</si>
  <si>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</si>
  <si>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</si>
  <si>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</si>
  <si>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</si>
  <si>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</si>
  <si>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</si>
  <si>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</si>
  <si>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</si>
  <si>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</si>
  <si>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</si>
  <si>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</si>
  <si>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</si>
  <si>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</si>
  <si>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</si>
  <si>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</si>
  <si>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</si>
  <si>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</si>
  <si>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</si>
  <si>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</si>
  <si>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</si>
  <si>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</si>
  <si>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</si>
  <si>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</si>
  <si>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</si>
  <si>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</si>
  <si>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</si>
  <si>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</si>
  <si>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</si>
  <si>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</si>
  <si>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</si>
  <si>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</si>
  <si>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</si>
  <si>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</si>
  <si>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</si>
  <si>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</si>
  <si>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</si>
  <si>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</si>
  <si>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</si>
  <si>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</si>
  <si>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</si>
  <si>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</si>
  <si>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</si>
  <si>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</si>
  <si>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</si>
  <si>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</si>
  <si>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</si>
  <si>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</si>
  <si>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</si>
  <si>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</si>
  <si>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</si>
  <si>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</si>
  <si>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</si>
  <si>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</si>
  <si>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</si>
  <si>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</si>
  <si>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</si>
  <si>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</si>
  <si>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</si>
  <si>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</si>
  <si>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</si>
  <si>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</si>
  <si>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</si>
  <si>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</si>
  <si>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</si>
  <si>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</si>
  <si>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</si>
  <si>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</si>
  <si>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</si>
  <si>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</si>
  <si>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</si>
  <si>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</si>
  <si>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</si>
  <si>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</si>
  <si>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</si>
  <si>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</si>
  <si>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</si>
  <si>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</si>
  <si>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</si>
  <si>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</si>
  <si>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</si>
  <si>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</si>
  <si>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</si>
  <si>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</si>
  <si>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</si>
  <si>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</si>
  <si>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</si>
  <si>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</si>
  <si>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</si>
  <si>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</si>
  <si>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</si>
  <si>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</si>
  <si>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</si>
  <si>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</si>
  <si>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</si>
  <si>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</si>
  <si>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</si>
  <si>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</si>
  <si>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</si>
  <si>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</si>
  <si>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</si>
  <si>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</si>
  <si>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</si>
  <si>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</si>
  <si>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</si>
  <si>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</si>
  <si>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</si>
  <si>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</si>
  <si>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</si>
  <si>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</si>
  <si>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</si>
  <si>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</si>
  <si>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</si>
  <si>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</si>
  <si>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</si>
  <si>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</si>
  <si>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</si>
  <si>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</si>
  <si>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</si>
  <si>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</si>
  <si>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</si>
  <si>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</si>
  <si>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</si>
  <si>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</si>
  <si>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</si>
  <si>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</si>
  <si>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</si>
  <si>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</si>
  <si>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</si>
  <si>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</si>
  <si>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</si>
  <si>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</si>
  <si>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</si>
  <si>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</si>
  <si>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</si>
  <si>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</si>
  <si>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</si>
  <si>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</si>
  <si>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</si>
  <si>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</si>
  <si>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</si>
  <si>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</si>
  <si>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</si>
  <si>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</si>
  <si>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</si>
  <si>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</si>
  <si>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</si>
  <si>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</si>
  <si>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</si>
  <si>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</si>
  <si>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</si>
  <si>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</si>
  <si>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</si>
  <si>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</si>
  <si>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</si>
  <si>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</si>
  <si>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</si>
  <si>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</si>
  <si>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</si>
  <si>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</si>
  <si>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</si>
  <si>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</si>
  <si>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</si>
  <si>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</si>
  <si>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</si>
  <si>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</si>
  <si>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</si>
  <si>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</si>
  <si>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</si>
  <si>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</si>
  <si>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</si>
  <si>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</si>
  <si>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</si>
  <si>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</si>
  <si>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</si>
  <si>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</si>
  <si>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</si>
  <si>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</si>
  <si>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</si>
  <si>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</si>
  <si>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</si>
  <si>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</si>
  <si>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</si>
  <si>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</si>
  <si>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</si>
  <si>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</si>
  <si>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</si>
  <si>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</si>
  <si>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</si>
  <si>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</si>
  <si>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</si>
  <si>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</si>
  <si>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</si>
  <si>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</si>
  <si>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</si>
  <si>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</si>
  <si>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</si>
  <si>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</si>
  <si>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</si>
  <si>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</si>
  <si>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</si>
  <si>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</si>
  <si>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</si>
  <si>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</si>
  <si>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</si>
  <si>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</si>
  <si>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</si>
  <si>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</si>
  <si>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</si>
  <si>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</si>
  <si>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</si>
  <si>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</si>
  <si>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</si>
  <si>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</si>
  <si>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</si>
  <si>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</si>
  <si>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</si>
  <si>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</si>
  <si>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</si>
  <si>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</si>
  <si>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</si>
  <si>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</si>
  <si>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</si>
  <si>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</si>
  <si>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</si>
  <si>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</si>
  <si>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</si>
  <si>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</si>
  <si>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</si>
  <si>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</si>
  <si>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</si>
  <si>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</si>
  <si>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</si>
  <si>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</si>
  <si>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</si>
  <si>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</si>
  <si>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</si>
  <si>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</si>
  <si>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</si>
  <si>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</si>
  <si>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</si>
  <si>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</si>
  <si>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</si>
  <si>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</si>
  <si>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</si>
  <si>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</si>
  <si>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</si>
  <si>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</si>
  <si>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</si>
  <si>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</si>
  <si>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</si>
  <si>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</si>
  <si>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</si>
  <si>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</si>
  <si>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</si>
  <si>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</si>
  <si>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</si>
  <si>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</si>
  <si>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</si>
  <si>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</si>
  <si>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</si>
  <si>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</si>
  <si>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</si>
  <si>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</si>
  <si>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</si>
  <si>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</si>
  <si>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</si>
  <si>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</si>
  <si>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</si>
  <si>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</si>
  <si>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</si>
  <si>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</si>
  <si>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</si>
  <si>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</si>
  <si>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</si>
  <si>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</si>
  <si>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</si>
  <si>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</si>
  <si>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</si>
  <si>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</si>
  <si>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</si>
  <si>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</si>
  <si>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</si>
  <si>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</si>
  <si>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</si>
  <si>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</si>
  <si>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</si>
  <si>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</si>
  <si>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</si>
  <si>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</si>
  <si>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</si>
  <si>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</si>
  <si>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</si>
  <si>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</si>
  <si>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</si>
  <si>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</si>
  <si>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</si>
  <si>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</si>
  <si>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</si>
  <si>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</si>
  <si>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</si>
  <si>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</si>
  <si>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</si>
  <si>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</si>
  <si>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</si>
  <si>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</si>
  <si>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</si>
  <si>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</si>
  <si>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</si>
  <si>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</si>
  <si>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</si>
  <si>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</si>
  <si>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</si>
  <si>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</si>
  <si>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</si>
  <si>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</si>
  <si>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</si>
  <si>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</si>
  <si>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</si>
  <si>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</si>
  <si>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</si>
  <si>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</si>
  <si>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</si>
  <si>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</si>
  <si>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</si>
  <si>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</si>
  <si>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</si>
  <si>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</si>
  <si>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</si>
  <si>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</si>
  <si>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</si>
  <si>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</si>
  <si>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</si>
  <si>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</si>
  <si>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</si>
  <si>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</si>
  <si>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</si>
  <si>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</si>
  <si>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</si>
  <si>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</si>
  <si>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</si>
  <si>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</si>
  <si>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</si>
  <si>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</si>
  <si>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</si>
  <si>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</si>
  <si>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</si>
  <si>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</si>
  <si>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</si>
  <si>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</si>
  <si>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</si>
  <si>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</si>
  <si>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</si>
  <si>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</si>
  <si>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</si>
  <si>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</si>
  <si>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</si>
  <si>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</si>
  <si>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</si>
  <si>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</si>
  <si>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</si>
  <si>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</si>
  <si>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</si>
  <si>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</si>
  <si>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</si>
  <si>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</si>
  <si>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</si>
  <si>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</si>
  <si>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</si>
  <si>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</si>
  <si>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</si>
  <si>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</si>
  <si>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</si>
  <si>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</si>
  <si>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</si>
  <si>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</si>
  <si>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</si>
  <si>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</si>
  <si>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</si>
  <si>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</si>
  <si>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</si>
  <si>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</si>
  <si>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</si>
  <si>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</si>
  <si>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</si>
  <si>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</si>
  <si>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</si>
  <si>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</si>
  <si>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</si>
  <si>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</si>
  <si>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</si>
  <si>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</si>
  <si>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</si>
  <si>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</si>
  <si>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</si>
  <si>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</si>
  <si>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</si>
  <si>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</si>
  <si>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</si>
  <si>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</si>
  <si>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</si>
  <si>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</si>
  <si>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</si>
  <si>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</si>
  <si>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</si>
  <si>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</si>
  <si>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</si>
  <si>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</si>
  <si>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</si>
  <si>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</si>
  <si>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</si>
  <si>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</si>
  <si>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</si>
  <si>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</si>
  <si>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</si>
  <si>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</si>
  <si>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</si>
  <si>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</si>
  <si>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</si>
  <si>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</si>
  <si>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</si>
  <si>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</si>
  <si>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</si>
  <si>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</si>
  <si>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</si>
  <si>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</si>
  <si>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</si>
  <si>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</si>
  <si>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</si>
  <si>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</si>
  <si>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</si>
  <si>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</si>
  <si>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</si>
  <si>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</si>
  <si>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</si>
  <si>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</si>
  <si>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</si>
  <si>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</si>
  <si>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</si>
  <si>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</si>
  <si>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</si>
  <si>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</si>
  <si>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</si>
  <si>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</si>
  <si>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</si>
  <si>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</si>
  <si>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</si>
  <si>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</si>
  <si>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</si>
  <si>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</si>
  <si>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</si>
  <si>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</si>
  <si>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</si>
  <si>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</si>
  <si>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</si>
  <si>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</si>
  <si>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</si>
  <si>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</si>
  <si>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</si>
  <si>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</si>
  <si>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</si>
  <si>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</si>
  <si>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</si>
  <si>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</si>
  <si>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</si>
  <si>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</si>
  <si>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</si>
  <si>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</si>
  <si>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</si>
  <si>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</si>
  <si>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</si>
  <si>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</si>
  <si>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</si>
  <si>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</si>
  <si>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</si>
  <si>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</si>
  <si>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</si>
  <si>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</si>
  <si>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</si>
  <si>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</si>
  <si>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</si>
  <si>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</si>
  <si>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</si>
  <si>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</si>
  <si>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</si>
  <si>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</si>
  <si>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</si>
  <si>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</si>
  <si>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</si>
  <si>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</si>
  <si>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</si>
  <si>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</si>
  <si>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</si>
  <si>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</si>
  <si>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</si>
  <si>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</si>
  <si>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</si>
  <si>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</si>
  <si>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</si>
  <si>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</si>
  <si>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</si>
  <si>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</si>
  <si>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</si>
  <si>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</si>
  <si>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</si>
  <si>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</si>
  <si>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</si>
  <si>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</si>
  <si>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</si>
  <si>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</si>
  <si>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</si>
  <si>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</si>
  <si>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</si>
  <si>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</si>
  <si>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</si>
  <si>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</si>
  <si>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</si>
  <si>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</si>
  <si>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</si>
  <si>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</si>
  <si>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</si>
  <si>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</si>
  <si>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</si>
  <si>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</si>
  <si>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</si>
  <si>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</si>
  <si>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</si>
  <si>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</si>
  <si>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</si>
  <si>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</si>
  <si>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</si>
  <si>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</si>
  <si>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</si>
  <si>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</si>
  <si>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</si>
  <si>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</si>
  <si>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</si>
  <si>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</si>
  <si>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</si>
  <si>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</si>
  <si>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</si>
  <si>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</si>
  <si>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</si>
  <si>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</si>
  <si>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</si>
  <si>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</si>
  <si>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</si>
  <si>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</si>
  <si>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</si>
  <si>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</si>
  <si>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</si>
  <si>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</si>
  <si>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</si>
  <si>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</si>
  <si>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</si>
  <si>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</si>
  <si>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</si>
  <si>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</si>
  <si>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</si>
  <si>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</si>
  <si>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</si>
  <si>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</si>
  <si>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</si>
  <si>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</si>
  <si>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</si>
  <si>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</si>
  <si>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</si>
  <si>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</si>
  <si>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</si>
  <si>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</si>
  <si>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</si>
  <si>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</si>
  <si>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</si>
  <si>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</si>
  <si>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</si>
  <si>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</si>
  <si>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</si>
  <si>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</si>
  <si>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</si>
  <si>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</si>
  <si>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</si>
  <si>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</si>
  <si>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</si>
  <si>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</si>
  <si>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</si>
  <si>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</si>
  <si>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</si>
  <si>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</si>
  <si>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</si>
  <si>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</si>
  <si>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</si>
  <si>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</si>
  <si>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</si>
  <si>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</si>
  <si>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</si>
  <si>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</si>
  <si>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</si>
  <si>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</si>
  <si>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</si>
  <si>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</si>
  <si>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</si>
  <si>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</si>
  <si>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</si>
  <si>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</si>
  <si>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</si>
  <si>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</si>
  <si>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</si>
  <si>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</si>
  <si>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</si>
  <si>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</si>
  <si>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</si>
  <si>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</si>
  <si>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</si>
  <si>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</si>
  <si>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</si>
  <si>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</si>
  <si>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</si>
  <si>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</si>
  <si>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</si>
  <si>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</si>
  <si>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</si>
  <si>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</si>
  <si>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</si>
  <si>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</si>
  <si>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</si>
  <si>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</si>
  <si>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</si>
  <si>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</si>
  <si>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</si>
  <si>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</si>
  <si>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</si>
  <si>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</si>
  <si>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</si>
  <si>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</si>
  <si>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</si>
  <si>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</si>
  <si>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</si>
  <si>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</si>
  <si>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</si>
  <si>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</si>
  <si>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</si>
  <si>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</si>
  <si>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</si>
  <si>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</si>
  <si>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</si>
  <si>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</si>
  <si>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</si>
  <si>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</si>
  <si>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</si>
  <si>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</si>
  <si>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</si>
  <si>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</si>
  <si>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</si>
  <si>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</si>
  <si>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</si>
  <si>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</si>
  <si>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</si>
  <si>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</si>
  <si>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</si>
  <si>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</si>
  <si>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</si>
  <si>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</si>
  <si>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</si>
  <si>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</si>
  <si>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</si>
  <si>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</si>
  <si>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</si>
  <si>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</si>
  <si>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</si>
  <si>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</si>
  <si>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</si>
  <si>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</si>
  <si>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</si>
  <si>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</si>
  <si>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</si>
  <si>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</si>
  <si>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</si>
  <si>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</si>
  <si>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</si>
  <si>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</si>
  <si>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</si>
  <si>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</si>
  <si>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</si>
  <si>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</si>
  <si>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</si>
  <si>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</si>
  <si>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</si>
  <si>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</si>
  <si>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</si>
  <si>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</si>
  <si>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</si>
  <si>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</si>
  <si>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</si>
  <si>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</si>
  <si>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</si>
  <si>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</si>
  <si>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</si>
  <si>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</si>
  <si>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</si>
  <si>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</si>
  <si>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</si>
  <si>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</si>
  <si>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</si>
  <si>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</si>
  <si>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</si>
  <si>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</si>
  <si>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</si>
  <si>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</si>
  <si>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</si>
  <si>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</si>
  <si>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</si>
  <si>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</si>
  <si>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</si>
  <si>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</si>
  <si>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</si>
  <si>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</si>
  <si>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</si>
  <si>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</si>
  <si>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</si>
  <si>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</si>
  <si>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</si>
  <si>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</si>
  <si>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</si>
  <si>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</si>
  <si>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</si>
  <si>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</si>
  <si>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</si>
  <si>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</si>
  <si>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</si>
  <si>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</si>
  <si>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</si>
  <si>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</si>
  <si>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</si>
  <si>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</si>
  <si>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</si>
  <si>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</si>
  <si>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</si>
  <si>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</si>
  <si>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</si>
  <si>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</si>
  <si>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</si>
  <si>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</si>
  <si>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</si>
  <si>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</si>
  <si>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</si>
  <si>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</si>
  <si>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</si>
  <si>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</si>
  <si>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</si>
  <si>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</si>
  <si>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</si>
  <si>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</si>
  <si>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</si>
  <si>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</si>
  <si>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</si>
  <si>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</si>
  <si>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</si>
  <si>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</si>
  <si>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</si>
  <si>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</si>
  <si>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</si>
  <si>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</si>
  <si>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</si>
  <si>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</si>
  <si>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</si>
  <si>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</si>
  <si>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</si>
  <si>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</si>
  <si>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</si>
  <si>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</si>
  <si>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</si>
  <si>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</si>
  <si>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</si>
  <si>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</si>
  <si>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</si>
  <si>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</si>
  <si>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</si>
  <si>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</si>
  <si>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</si>
  <si>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</si>
  <si>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</si>
  <si>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</si>
  <si>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</si>
  <si>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</si>
  <si>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</si>
  <si>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</si>
  <si>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</si>
  <si>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</si>
  <si>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</si>
  <si>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</si>
  <si>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</si>
  <si>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</si>
  <si>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</si>
  <si>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</si>
  <si>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</si>
  <si>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</si>
  <si>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</si>
  <si>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</si>
  <si>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</si>
  <si>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</si>
  <si>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</si>
  <si>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</si>
  <si>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</si>
  <si>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</si>
  <si>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</si>
  <si>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</si>
  <si>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</si>
  <si>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</si>
  <si>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</si>
  <si>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</si>
  <si>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</si>
  <si>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</si>
  <si>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</si>
  <si>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</si>
  <si>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</si>
  <si>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</si>
  <si>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</si>
  <si>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</si>
  <si>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</si>
  <si>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</si>
  <si>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</si>
  <si>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</si>
  <si>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</si>
  <si>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</si>
  <si>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</si>
  <si>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</si>
  <si>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</si>
  <si>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</si>
  <si>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</si>
  <si>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</si>
  <si>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</si>
  <si>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</si>
  <si>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</si>
  <si>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</si>
  <si>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</si>
  <si>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</si>
  <si>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</si>
  <si>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</si>
  <si>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</si>
  <si>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</si>
  <si>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</si>
  <si>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</si>
  <si>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</si>
  <si>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</si>
  <si>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</si>
  <si>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</si>
  <si>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</si>
  <si>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</si>
  <si>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</si>
  <si>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</si>
  <si>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</si>
  <si>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</si>
  <si>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</si>
  <si>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</si>
  <si>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</si>
  <si>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</si>
  <si>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</si>
  <si>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</si>
  <si>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</si>
  <si>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</si>
  <si>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</si>
  <si>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</si>
  <si>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</si>
  <si>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</si>
  <si>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</si>
  <si>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</si>
  <si>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</si>
  <si>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</si>
  <si>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</si>
  <si>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</si>
  <si>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</si>
  <si>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</si>
  <si>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</si>
  <si>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</si>
  <si>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</si>
  <si>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</si>
  <si>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</si>
  <si>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</si>
  <si>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</si>
  <si>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</si>
  <si>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</si>
  <si>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</si>
  <si>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</si>
  <si>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</si>
  <si>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</si>
  <si>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</si>
  <si>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</si>
  <si>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</si>
  <si>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</si>
  <si>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</si>
  <si>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</si>
  <si>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</si>
  <si>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</si>
  <si>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</si>
  <si>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</si>
  <si>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</si>
  <si>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</si>
  <si>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</si>
  <si>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</si>
  <si>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</si>
  <si>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</si>
  <si>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</si>
  <si>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</si>
  <si>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</si>
  <si>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</si>
  <si>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</si>
  <si>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</si>
  <si>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</si>
  <si>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</si>
  <si>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</si>
  <si>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</si>
  <si>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</si>
  <si>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</si>
  <si>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</si>
  <si>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</si>
  <si>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</si>
  <si>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</si>
  <si>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</si>
  <si>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</si>
  <si>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</si>
  <si>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</si>
  <si>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</si>
  <si>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</si>
  <si>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</si>
  <si>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</si>
  <si>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</si>
  <si>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</si>
  <si>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</si>
  <si>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</si>
  <si>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</si>
  <si>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</si>
  <si>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</si>
  <si>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</si>
  <si>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</si>
  <si>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</si>
  <si>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</si>
  <si>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</si>
  <si>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</si>
  <si>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</si>
  <si>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</si>
  <si>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</si>
  <si>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</si>
  <si>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</si>
  <si>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</si>
  <si>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</si>
  <si>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</si>
  <si>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</si>
  <si>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</si>
  <si>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</si>
  <si>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</si>
  <si>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</si>
  <si>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</si>
  <si>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</si>
  <si>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</si>
  <si>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</si>
  <si>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</si>
  <si>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</si>
  <si>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</si>
  <si>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</si>
  <si>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</si>
  <si>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</si>
  <si>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</si>
  <si>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</si>
  <si>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</si>
  <si>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</si>
  <si>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</si>
  <si>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</si>
  <si>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</si>
  <si>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</si>
  <si>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</si>
  <si>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</si>
  <si>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</si>
  <si>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</si>
  <si>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</si>
  <si>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</si>
  <si>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</si>
  <si>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</si>
  <si>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</si>
  <si>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</si>
  <si>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</si>
  <si>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</si>
  <si>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</si>
  <si>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</si>
  <si>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</si>
  <si>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</si>
  <si>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</si>
  <si>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</si>
  <si>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</si>
  <si>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</si>
  <si>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</si>
  <si>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</si>
  <si>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</si>
  <si>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</si>
  <si>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</si>
  <si>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</si>
  <si>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</si>
  <si>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</si>
  <si>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</si>
  <si>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</si>
  <si>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</si>
  <si>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</si>
  <si>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</si>
  <si>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</si>
  <si>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</si>
  <si>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</si>
  <si>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</si>
  <si>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</si>
  <si>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</si>
  <si>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</si>
  <si>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</si>
  <si>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</si>
  <si>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</si>
  <si>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</si>
  <si>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</si>
  <si>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</si>
  <si>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</si>
  <si>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</si>
  <si>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</si>
  <si>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</si>
  <si>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</si>
  <si>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</si>
  <si>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</si>
  <si>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</si>
  <si>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</si>
  <si>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</si>
  <si>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</si>
  <si>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</si>
  <si>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</si>
  <si>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</si>
  <si>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</si>
  <si>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</si>
  <si>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</si>
  <si>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</si>
  <si>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</si>
  <si>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</si>
  <si>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</si>
  <si>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</si>
  <si>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</si>
  <si>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</si>
  <si>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</si>
  <si>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</si>
  <si>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</si>
  <si>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</si>
  <si>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</si>
  <si>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</si>
  <si>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</si>
  <si>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</si>
  <si>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</si>
  <si>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</si>
  <si>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</si>
  <si>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</si>
  <si>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</si>
  <si>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</si>
  <si>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</si>
  <si>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</si>
  <si>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</si>
  <si>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</si>
  <si>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</si>
  <si>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</si>
  <si>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</si>
  <si>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</si>
  <si>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</si>
  <si>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</si>
  <si>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</si>
  <si>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</si>
  <si>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</si>
  <si>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</si>
  <si>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</si>
  <si>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</si>
  <si>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</si>
  <si>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</si>
  <si>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</si>
  <si>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</si>
  <si>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</si>
  <si>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</si>
  <si>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</si>
  <si>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</si>
  <si>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</si>
  <si>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</si>
  <si>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</si>
  <si>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</si>
  <si>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</si>
  <si>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</si>
  <si>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</si>
  <si>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</si>
  <si>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</si>
  <si>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</si>
  <si>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</si>
  <si>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</si>
  <si>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</si>
  <si>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</si>
  <si>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</si>
  <si>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</si>
  <si>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</si>
  <si>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</si>
  <si>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</si>
  <si>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</si>
  <si>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</si>
  <si>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</si>
  <si>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</si>
  <si>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</si>
  <si>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</si>
  <si>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</si>
  <si>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</si>
  <si>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</si>
  <si>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</si>
  <si>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</si>
  <si>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</si>
  <si>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</si>
  <si>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</si>
  <si>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</si>
  <si>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</si>
  <si>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</si>
  <si>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</si>
  <si>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</si>
  <si>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</si>
  <si>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</si>
  <si>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</si>
  <si>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</si>
  <si>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</si>
  <si>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</si>
  <si>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</si>
  <si>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</si>
  <si>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</si>
  <si>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</si>
  <si>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</si>
  <si>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</si>
  <si>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</si>
  <si>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</si>
  <si>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</si>
  <si>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</si>
  <si>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</si>
  <si>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</si>
  <si>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</si>
  <si>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</si>
  <si>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</si>
  <si>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</si>
  <si>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</si>
  <si>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</si>
  <si>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</si>
  <si>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</si>
  <si>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</si>
  <si>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</si>
  <si>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</si>
  <si>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</si>
  <si>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</si>
  <si>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</si>
  <si>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</si>
  <si>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</si>
  <si>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</si>
  <si>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</si>
  <si>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</si>
  <si>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</si>
  <si>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</si>
  <si>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</si>
  <si>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</si>
  <si>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</si>
  <si>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</si>
  <si>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</si>
  <si>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</si>
  <si>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</si>
  <si>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</si>
  <si>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</si>
  <si>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</si>
  <si>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</si>
  <si>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</si>
  <si>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</si>
  <si>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</si>
  <si>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</si>
  <si>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</si>
  <si>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</si>
  <si>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</si>
  <si>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</si>
  <si>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</si>
  <si>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</si>
  <si>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</si>
  <si>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</si>
  <si>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</si>
  <si>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</si>
  <si>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</si>
  <si>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</si>
  <si>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</si>
  <si>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</si>
  <si>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</si>
  <si>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</si>
  <si>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</si>
  <si>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</si>
  <si>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</si>
  <si>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</si>
  <si>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</si>
  <si>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</si>
  <si>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</si>
  <si>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</si>
  <si>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</si>
  <si>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</si>
  <si>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</si>
  <si>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</si>
  <si>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</si>
  <si>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</si>
  <si>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</si>
  <si>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</si>
  <si>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</si>
  <si>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</si>
  <si>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</si>
  <si>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</si>
  <si>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</si>
  <si>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</si>
  <si>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</si>
  <si>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</si>
  <si>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</si>
  <si>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</si>
  <si>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</si>
  <si>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</si>
  <si>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</si>
  <si>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</si>
  <si>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</si>
  <si>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</si>
  <si>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</si>
  <si>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</si>
  <si>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</si>
  <si>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</si>
  <si>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</si>
  <si>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</si>
  <si>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</si>
  <si>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</si>
  <si>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</si>
  <si>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</si>
  <si>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</si>
  <si>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</si>
  <si>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</si>
  <si>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</si>
  <si>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</si>
  <si>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</si>
  <si>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</si>
  <si>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</si>
  <si>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</si>
  <si>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</si>
  <si>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</si>
  <si>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</si>
  <si>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</si>
  <si>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</si>
  <si>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</si>
  <si>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</si>
  <si>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</si>
  <si>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</si>
  <si>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</si>
  <si>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</si>
  <si>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</si>
  <si>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</si>
  <si>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</si>
  <si>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</si>
  <si>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</si>
  <si>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</si>
  <si>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</si>
  <si>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</si>
  <si>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</si>
  <si>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</si>
  <si>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</si>
  <si>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</si>
  <si>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</si>
  <si>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</si>
  <si>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</si>
  <si>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</si>
  <si>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</si>
  <si>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</si>
  <si>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</si>
  <si>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</si>
  <si>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</si>
  <si>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</si>
  <si>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</si>
  <si>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</si>
  <si>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</si>
  <si>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</si>
  <si>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</si>
  <si>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</si>
  <si>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</si>
  <si>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</si>
  <si>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</si>
  <si>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</si>
  <si>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</si>
  <si>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</si>
  <si>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</si>
  <si>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</si>
  <si>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</si>
  <si>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</si>
  <si>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</si>
  <si>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</si>
  <si>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</si>
  <si>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</si>
  <si>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</si>
  <si>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</si>
  <si>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</si>
  <si>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</si>
  <si>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</si>
  <si>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</si>
  <si>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</si>
  <si>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</si>
  <si>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</si>
  <si>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</si>
  <si>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</si>
  <si>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</si>
  <si>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</si>
  <si>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</si>
  <si>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</si>
  <si>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</si>
  <si>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</si>
  <si>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</si>
  <si>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</si>
  <si>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</si>
  <si>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</si>
  <si>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</si>
  <si>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</si>
  <si>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</si>
  <si>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</si>
  <si>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</si>
  <si>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</si>
  <si>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</si>
  <si>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</si>
  <si>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</si>
  <si>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</si>
  <si>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</si>
  <si>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</si>
  <si>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</si>
  <si>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</si>
  <si>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</si>
  <si>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</si>
  <si>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</si>
  <si>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</si>
  <si>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</si>
  <si>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</si>
  <si>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</si>
  <si>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</si>
  <si>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</si>
  <si>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</si>
  <si>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</si>
  <si>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</si>
  <si>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</si>
  <si>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</si>
  <si>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</si>
  <si>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</si>
  <si>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</si>
  <si>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</si>
  <si>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</si>
  <si>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</si>
  <si>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</si>
  <si>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</si>
  <si>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</si>
  <si>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</si>
  <si>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</si>
  <si>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</si>
  <si>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</si>
  <si>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</si>
  <si>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</si>
  <si>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</si>
  <si>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</si>
  <si>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</si>
  <si>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</si>
  <si>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</si>
  <si>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</si>
  <si>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</si>
  <si>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</si>
  <si>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</si>
  <si>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</si>
  <si>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</si>
  <si>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</si>
  <si>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</si>
  <si>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</si>
  <si>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</si>
  <si>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</si>
  <si>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</si>
  <si>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</si>
  <si>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</si>
  <si>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</si>
  <si>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</si>
  <si>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</si>
  <si>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</si>
  <si>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</si>
  <si>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</si>
  <si>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</si>
  <si>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</si>
  <si>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</si>
  <si>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</si>
  <si>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</si>
  <si>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</si>
  <si>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</si>
  <si>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</si>
  <si>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</si>
  <si>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</si>
  <si>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</si>
  <si>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</si>
  <si>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</si>
  <si>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</si>
  <si>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</si>
  <si>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</si>
  <si>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</si>
  <si>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</si>
  <si>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</si>
  <si>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</si>
  <si>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</si>
  <si>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</si>
  <si>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</si>
  <si>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</si>
  <si>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</si>
  <si>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</si>
  <si>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</si>
  <si>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</si>
  <si>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</si>
  <si>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</si>
  <si>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</si>
  <si>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</si>
  <si>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</si>
  <si>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</si>
  <si>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</si>
  <si>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</si>
  <si>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</si>
  <si>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</si>
  <si>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</si>
  <si>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</si>
  <si>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</si>
  <si>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</si>
  <si>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</si>
  <si>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</si>
  <si>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</si>
  <si>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</si>
  <si>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</si>
  <si>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</si>
  <si>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</si>
  <si>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</si>
  <si>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</si>
  <si>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</si>
  <si>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</si>
  <si>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</si>
  <si>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</si>
  <si>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</si>
  <si>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</si>
  <si>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</si>
  <si>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</si>
  <si>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</si>
  <si>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</si>
  <si>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</si>
  <si>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</si>
  <si>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</si>
  <si>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</si>
  <si>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</si>
  <si>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</si>
  <si>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</si>
  <si>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</si>
  <si>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</si>
  <si>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</si>
  <si>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</si>
  <si>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</si>
  <si>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</si>
  <si>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</si>
  <si>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</si>
  <si>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</si>
  <si>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</si>
  <si>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</si>
  <si>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</si>
  <si>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</si>
  <si>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</si>
  <si>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</si>
  <si>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</si>
  <si>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</si>
  <si>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</si>
  <si>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</si>
  <si>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</si>
  <si>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</si>
  <si>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</si>
  <si>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</si>
  <si>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</si>
  <si>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</si>
  <si>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</si>
  <si>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</si>
  <si>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</si>
  <si>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</si>
  <si>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</si>
  <si>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</si>
  <si>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</si>
  <si>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</si>
  <si>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</si>
  <si>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</si>
  <si>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</si>
  <si>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</si>
  <si>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</si>
  <si>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</si>
  <si>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</si>
  <si>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</si>
  <si>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</si>
  <si>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</si>
  <si>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</si>
  <si>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</si>
  <si>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</si>
  <si>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</si>
  <si>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</si>
  <si>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</si>
  <si>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</si>
  <si>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</si>
  <si>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</si>
  <si>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</si>
  <si>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</si>
  <si>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</si>
  <si>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</si>
  <si>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</si>
  <si>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</si>
  <si>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</si>
  <si>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</si>
  <si>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</si>
  <si>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</si>
  <si>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</si>
  <si>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</si>
  <si>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</si>
  <si>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</si>
  <si>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</si>
  <si>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</si>
  <si>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</si>
  <si>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</si>
  <si>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</si>
  <si>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</si>
  <si>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</si>
  <si>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</si>
  <si>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</si>
  <si>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</si>
  <si>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</si>
  <si>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</si>
  <si>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</si>
  <si>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</si>
  <si>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</si>
  <si>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</si>
  <si>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</si>
  <si>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</si>
  <si>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</si>
  <si>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</si>
  <si>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</si>
  <si>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</si>
  <si>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</si>
  <si>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</si>
  <si>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</si>
  <si>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</si>
  <si>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</si>
  <si>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</si>
  <si>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</si>
  <si>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</si>
  <si>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</si>
  <si>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</si>
  <si>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</si>
  <si>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</si>
  <si>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</si>
  <si>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</si>
  <si>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</si>
  <si>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</si>
  <si>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</si>
  <si>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</si>
  <si>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</si>
  <si>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</si>
  <si>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</si>
  <si>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</si>
  <si>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</si>
  <si>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</si>
  <si>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</si>
  <si>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</si>
  <si>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</si>
  <si>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</si>
  <si>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</si>
  <si>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</si>
  <si>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</si>
  <si>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</si>
  <si>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</si>
  <si>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</si>
  <si>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</si>
  <si>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</si>
  <si>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</si>
  <si>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</si>
  <si>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</si>
  <si>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</si>
  <si>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</si>
  <si>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</si>
  <si>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</si>
  <si>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</si>
  <si>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</si>
  <si>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</si>
  <si>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</si>
  <si>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</si>
  <si>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</si>
  <si>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</si>
  <si>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</si>
  <si>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</si>
  <si>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</si>
  <si>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</si>
  <si>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</si>
  <si>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</si>
  <si>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</si>
  <si>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</si>
  <si>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</si>
  <si>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</si>
  <si>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</si>
  <si>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</si>
  <si>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</si>
  <si>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</si>
  <si>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</si>
  <si>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</si>
  <si>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</si>
  <si>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</si>
  <si>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</si>
  <si>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</si>
  <si>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</si>
  <si>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</si>
  <si>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</si>
  <si>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</si>
  <si>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</si>
  <si>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</si>
  <si>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</si>
  <si>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</si>
  <si>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</si>
  <si>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</si>
  <si>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</si>
  <si>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</si>
  <si>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</si>
  <si>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</si>
  <si>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</si>
  <si>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</si>
  <si>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</si>
  <si>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</si>
  <si>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</si>
  <si>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</si>
  <si>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</si>
  <si>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</si>
  <si>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</si>
  <si>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</si>
  <si>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</si>
  <si>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</si>
  <si>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</si>
  <si>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</si>
  <si>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</si>
  <si>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</si>
  <si>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</si>
  <si>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</si>
  <si>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</si>
  <si>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</si>
  <si>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</si>
  <si>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</si>
  <si>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</si>
  <si>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</si>
  <si>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</si>
  <si>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</si>
  <si>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</si>
  <si>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</si>
  <si>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</si>
  <si>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</si>
  <si>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</si>
  <si>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</si>
  <si>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</si>
  <si>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</si>
  <si>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</si>
  <si>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</si>
  <si>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</si>
  <si>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</si>
  <si>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</si>
  <si>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</si>
  <si>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</si>
  <si>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</si>
  <si>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</si>
  <si>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</si>
  <si>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</si>
  <si>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</si>
  <si>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</si>
  <si>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</si>
  <si>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</si>
  <si>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</si>
  <si>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</si>
  <si>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</si>
  <si>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</si>
  <si>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</si>
  <si>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</si>
  <si>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</si>
  <si>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</si>
  <si>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</si>
  <si>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</si>
  <si>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</si>
  <si>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</si>
  <si>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</si>
  <si>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</si>
  <si>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</si>
  <si>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</si>
  <si>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</si>
  <si>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</si>
  <si>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</si>
  <si>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</si>
  <si>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</si>
  <si>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</si>
  <si>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</si>
  <si>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</si>
  <si>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</si>
  <si>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</si>
  <si>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</si>
  <si>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</si>
  <si>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</si>
  <si>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</si>
  <si>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</si>
  <si>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</si>
  <si>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</si>
  <si>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</si>
  <si>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</si>
  <si>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</si>
  <si>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</si>
  <si>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</si>
  <si>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</si>
  <si>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</si>
  <si>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</si>
  <si>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</si>
  <si>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</si>
  <si>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</si>
  <si>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</si>
  <si>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</si>
  <si>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</si>
  <si>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</si>
  <si>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</si>
  <si>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</si>
  <si>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</si>
  <si>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</si>
  <si>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</si>
  <si>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</si>
  <si>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</si>
  <si>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</si>
  <si>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</si>
  <si>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</si>
  <si>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</si>
  <si>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</si>
  <si>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</si>
  <si>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</si>
  <si>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</si>
  <si>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</si>
  <si>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</si>
  <si>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</si>
  <si>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</si>
  <si>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</si>
  <si>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</si>
  <si>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</si>
  <si>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</si>
  <si>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</si>
  <si>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</si>
  <si>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</si>
  <si>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</si>
  <si>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</si>
  <si>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</si>
  <si>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</si>
  <si>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</si>
  <si>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</si>
  <si>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</si>
  <si>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</si>
  <si>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</si>
  <si>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</si>
  <si>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</si>
  <si>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</si>
  <si>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</si>
  <si>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</si>
  <si>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</si>
  <si>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</si>
  <si>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</si>
  <si>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</si>
  <si>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</si>
  <si>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</si>
  <si>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</si>
  <si>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</si>
  <si>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</si>
  <si>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</si>
  <si>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</si>
  <si>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</si>
  <si>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</si>
  <si>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</si>
  <si>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</si>
  <si>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</si>
  <si>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</si>
  <si>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</si>
  <si>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</si>
  <si>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</si>
  <si>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</si>
  <si>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</si>
  <si>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</si>
  <si>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</si>
  <si>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</si>
  <si>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</si>
  <si>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</si>
  <si>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</si>
  <si>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</si>
  <si>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</si>
  <si>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</si>
  <si>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</si>
  <si>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</si>
  <si>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</si>
  <si>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</si>
  <si>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</si>
  <si>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</si>
  <si>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</si>
  <si>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</si>
  <si>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</si>
  <si>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</si>
  <si>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</si>
  <si>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</si>
  <si>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</si>
  <si>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</si>
  <si>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</si>
  <si>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</si>
  <si>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</si>
  <si>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</si>
  <si>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</si>
  <si>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</si>
  <si>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</si>
  <si>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</si>
  <si>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</si>
  <si>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</si>
  <si>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</si>
  <si>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</si>
  <si>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</si>
  <si>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</si>
  <si>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</si>
  <si>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</si>
  <si>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</si>
  <si>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</si>
  <si>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</si>
  <si>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</si>
  <si>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</si>
  <si>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</si>
  <si>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</si>
  <si>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</si>
  <si>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</si>
  <si>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</si>
  <si>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</si>
  <si>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</si>
  <si>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</si>
  <si>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</si>
  <si>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</si>
  <si>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</si>
  <si>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</si>
  <si>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</si>
  <si>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</si>
  <si>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</si>
  <si>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</si>
  <si>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</si>
  <si>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</si>
  <si>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</si>
  <si>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</si>
  <si>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</si>
  <si>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</si>
  <si>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</si>
  <si>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</si>
  <si>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</si>
  <si>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</si>
  <si>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</si>
  <si>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</si>
  <si>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</si>
  <si>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</si>
  <si>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</si>
  <si>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</si>
  <si>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</si>
  <si>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</si>
  <si>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</si>
  <si>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</si>
  <si>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</si>
  <si>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</si>
  <si>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</si>
  <si>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</si>
  <si>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</si>
  <si>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</si>
  <si>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</si>
  <si>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</si>
  <si>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</si>
  <si>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</si>
  <si>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</si>
  <si>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</si>
  <si>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</si>
  <si>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</si>
  <si>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</si>
  <si>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</si>
  <si>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</si>
  <si>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</si>
  <si>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</si>
  <si>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</si>
  <si>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</si>
  <si>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</si>
  <si>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</si>
  <si>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</si>
  <si>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</si>
  <si>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</si>
  <si>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</si>
  <si>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</si>
  <si>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</si>
  <si>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</si>
  <si>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</si>
  <si>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</si>
  <si>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</si>
  <si>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</si>
  <si>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</si>
  <si>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</si>
  <si>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</si>
  <si>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</si>
  <si>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</si>
  <si>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</si>
  <si>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</si>
  <si>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</si>
  <si>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</si>
  <si>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</si>
  <si>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</si>
  <si>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</si>
  <si>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</si>
  <si>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</si>
  <si>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</si>
  <si>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</si>
  <si>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</si>
  <si>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</si>
  <si>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</si>
  <si>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</si>
  <si>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</si>
  <si>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</si>
  <si>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</si>
  <si>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</si>
  <si>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</si>
  <si>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</si>
  <si>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</si>
  <si>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</si>
  <si>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</si>
  <si>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</si>
  <si>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</si>
  <si>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</si>
  <si>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</si>
  <si>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</si>
  <si>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</si>
  <si>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</si>
  <si>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</si>
  <si>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</si>
  <si>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</si>
  <si>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</si>
  <si>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</si>
  <si>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</si>
  <si>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</si>
  <si>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</si>
  <si>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</si>
  <si>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</si>
  <si>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</si>
  <si>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</si>
  <si>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</si>
  <si>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</si>
  <si>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</si>
  <si>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</si>
  <si>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</si>
  <si>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</si>
  <si>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</si>
  <si>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</si>
  <si>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</si>
  <si>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</si>
  <si>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</si>
  <si>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</si>
  <si>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</si>
  <si>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</si>
  <si>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</si>
  <si>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</si>
  <si>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</si>
  <si>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</si>
  <si>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</si>
  <si>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</si>
  <si>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</si>
  <si>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</si>
  <si>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</si>
  <si>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</si>
  <si>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</si>
  <si>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</si>
  <si>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</si>
  <si>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</si>
  <si>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</si>
  <si>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</si>
  <si>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</si>
  <si>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</si>
  <si>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</si>
  <si>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</si>
  <si>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</si>
  <si>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</si>
  <si>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</si>
  <si>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</si>
  <si>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</si>
  <si>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</si>
  <si>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</si>
  <si>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</si>
  <si>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</si>
  <si>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</si>
  <si>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</si>
  <si>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</si>
  <si>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</si>
  <si>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</si>
  <si>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</si>
  <si>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</si>
  <si>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</si>
  <si>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</si>
  <si>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</si>
  <si>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</si>
  <si>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</si>
  <si>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</si>
  <si>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</si>
  <si>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</si>
  <si>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</si>
  <si>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</si>
  <si>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</si>
  <si>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</si>
  <si>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</si>
  <si>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</si>
  <si>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</si>
  <si>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</si>
  <si>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</si>
  <si>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</si>
  <si>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</si>
  <si>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</si>
  <si>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</si>
  <si>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</si>
  <si>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</si>
  <si>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</si>
  <si>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</si>
  <si>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</si>
  <si>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</si>
  <si>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</si>
  <si>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</si>
  <si>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</si>
  <si>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</si>
  <si>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</si>
  <si>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</si>
  <si>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</si>
  <si>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</si>
  <si>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</si>
  <si>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</si>
  <si>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</si>
  <si>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</si>
  <si>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</si>
  <si>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</si>
  <si>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</si>
  <si>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</si>
  <si>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</si>
  <si>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</si>
  <si>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</si>
  <si>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</si>
  <si>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</si>
  <si>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</si>
  <si>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</si>
  <si>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</si>
  <si>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</si>
  <si>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</si>
  <si>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</si>
  <si>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</si>
  <si>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</si>
  <si>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</si>
  <si>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</si>
  <si>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</si>
  <si>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</si>
  <si>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</si>
  <si>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</si>
  <si>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</si>
  <si>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</si>
  <si>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</si>
  <si>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</si>
  <si>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</si>
  <si>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</si>
  <si>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</si>
  <si>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</si>
  <si>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</si>
  <si>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</si>
  <si>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</si>
  <si>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</si>
  <si>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</si>
  <si>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</si>
  <si>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</si>
  <si>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</si>
  <si>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</si>
  <si>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</si>
  <si>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</si>
  <si>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</si>
  <si>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</si>
  <si>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</si>
  <si>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</si>
  <si>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</si>
  <si>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</si>
  <si>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</si>
  <si>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</si>
  <si>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</si>
  <si>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</si>
  <si>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</si>
  <si>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</si>
  <si>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</si>
  <si>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</si>
  <si>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</si>
  <si>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</si>
  <si>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</si>
  <si>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</si>
  <si>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</si>
  <si>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</si>
  <si>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</si>
  <si>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</si>
  <si>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</si>
  <si>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</si>
  <si>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</si>
  <si>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</si>
  <si>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</si>
  <si>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</si>
  <si>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</si>
  <si>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</si>
  <si>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</si>
  <si>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</si>
  <si>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</si>
  <si>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</si>
  <si>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</si>
  <si>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</si>
  <si>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</si>
  <si>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</si>
  <si>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</si>
  <si>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</si>
  <si>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</si>
  <si>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</si>
  <si>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</si>
  <si>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</si>
  <si>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</si>
  <si>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</si>
  <si>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</si>
  <si>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</si>
  <si>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</si>
  <si>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</si>
  <si>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</si>
  <si>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</si>
  <si>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</si>
  <si>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</si>
  <si>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</si>
  <si>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</si>
  <si>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</si>
  <si>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</si>
  <si>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</si>
  <si>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</si>
  <si>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</si>
  <si>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</si>
  <si>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</si>
  <si>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</si>
  <si>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</si>
  <si>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</si>
  <si>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</si>
  <si>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</si>
  <si>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</si>
  <si>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</si>
  <si>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</si>
  <si>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</si>
  <si>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</si>
  <si>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</si>
  <si>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</si>
  <si>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</si>
  <si>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</si>
  <si>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</si>
  <si>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</si>
  <si>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</si>
  <si>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</si>
  <si>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</si>
  <si>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</si>
  <si>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</si>
  <si>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</si>
  <si>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</si>
  <si>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</si>
  <si>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</si>
  <si>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</si>
  <si>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</si>
  <si>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</si>
  <si>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</si>
  <si>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</si>
  <si>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</si>
  <si>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</si>
  <si>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</si>
  <si>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</si>
  <si>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</si>
  <si>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</si>
  <si>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</si>
  <si>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</si>
  <si>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</si>
  <si>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</si>
  <si>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</si>
  <si>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</si>
  <si>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</si>
  <si>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</si>
  <si>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</si>
  <si>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</si>
  <si>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</si>
  <si>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</si>
  <si>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</si>
  <si>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</si>
  <si>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</si>
  <si>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</si>
  <si>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</si>
  <si>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</si>
  <si>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</si>
  <si>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</si>
  <si>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</si>
  <si>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</si>
  <si>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</si>
  <si>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</si>
  <si>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</si>
  <si>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</si>
  <si>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</si>
  <si>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</si>
  <si>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</si>
  <si>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</si>
  <si>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</si>
  <si>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</si>
  <si>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</si>
  <si>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</si>
  <si>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</si>
  <si>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</si>
  <si>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</si>
  <si>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</si>
  <si>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</si>
  <si>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</si>
  <si>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</si>
  <si>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</si>
  <si>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</si>
  <si>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</si>
  <si>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</si>
  <si>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</si>
  <si>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</si>
  <si>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</si>
  <si>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</si>
  <si>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</si>
  <si>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</si>
  <si>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</si>
  <si>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</si>
  <si>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</si>
  <si>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</si>
  <si>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</si>
  <si>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</si>
  <si>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</si>
  <si>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</si>
  <si>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</si>
  <si>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</si>
  <si>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</si>
  <si>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</si>
  <si>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</si>
  <si>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</si>
  <si>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</si>
  <si>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</si>
  <si>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</si>
  <si>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</si>
  <si>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</si>
  <si>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</si>
  <si>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</si>
  <si>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</si>
  <si>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</si>
  <si>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</si>
  <si>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</si>
  <si>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</si>
  <si>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</si>
  <si>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</si>
  <si>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</si>
  <si>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</si>
  <si>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</si>
  <si>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</si>
  <si>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</si>
  <si>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</si>
  <si>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</si>
  <si>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</si>
  <si>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</si>
  <si>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</si>
  <si>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</si>
  <si>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</si>
  <si>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</si>
  <si>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</si>
  <si>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</si>
  <si>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</si>
  <si>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</si>
  <si>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</si>
  <si>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</si>
  <si>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</si>
  <si>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</si>
  <si>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</si>
  <si>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</si>
  <si>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</si>
  <si>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</si>
  <si>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</si>
  <si>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</si>
  <si>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</si>
  <si>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</si>
  <si>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</si>
  <si>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</si>
  <si>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</si>
  <si>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</si>
  <si>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</si>
  <si>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</si>
  <si>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</si>
  <si>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</si>
  <si>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</si>
  <si>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</si>
  <si>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</si>
  <si>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</si>
  <si>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</si>
  <si>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</si>
  <si>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</si>
  <si>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</si>
  <si>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</si>
  <si>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</si>
  <si>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</si>
  <si>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</si>
  <si>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</si>
  <si>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</si>
  <si>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</si>
  <si>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</si>
  <si>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</si>
  <si>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</si>
  <si>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</si>
  <si>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</si>
  <si>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</si>
  <si>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</si>
  <si>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</si>
  <si>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</si>
  <si>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</si>
  <si>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</si>
  <si>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</si>
  <si>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</si>
  <si>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</si>
  <si>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</si>
  <si>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</si>
  <si>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</si>
  <si>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</si>
  <si>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</si>
  <si>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</si>
  <si>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</si>
  <si>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</si>
  <si>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</si>
  <si>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</si>
  <si>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</si>
  <si>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</si>
  <si>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</si>
  <si>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</si>
  <si>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</si>
  <si>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</si>
  <si>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</si>
  <si>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</si>
  <si>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</si>
  <si>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</si>
  <si>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</si>
  <si>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</si>
  <si>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</si>
  <si>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</si>
  <si>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</si>
  <si>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</si>
  <si>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</si>
  <si>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</si>
  <si>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</si>
  <si>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</si>
  <si>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</si>
  <si>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</si>
  <si>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</si>
  <si>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</si>
  <si>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</si>
  <si>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</si>
  <si>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</si>
  <si>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</si>
  <si>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</si>
  <si>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</si>
  <si>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</si>
  <si>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</si>
  <si>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</si>
  <si>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</si>
  <si>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</si>
  <si>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</si>
  <si>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</si>
  <si>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</si>
  <si>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</si>
  <si>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</si>
  <si>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</si>
  <si>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</si>
  <si>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</si>
  <si>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</si>
  <si>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</si>
  <si>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</si>
  <si>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</si>
  <si>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</si>
  <si>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</si>
  <si>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</si>
  <si>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</si>
  <si>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</si>
  <si>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</si>
  <si>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</si>
  <si>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</si>
  <si>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</si>
  <si>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</si>
  <si>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</si>
  <si>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</si>
  <si>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</si>
  <si>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</si>
  <si>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</si>
  <si>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</si>
  <si>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</si>
  <si>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</si>
  <si>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</si>
  <si>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</si>
  <si>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</si>
  <si>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</si>
  <si>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</si>
  <si>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</si>
  <si>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</si>
  <si>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</si>
  <si>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</si>
  <si>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</si>
  <si>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</si>
  <si>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</si>
  <si>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</si>
  <si>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</si>
  <si>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</si>
  <si>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</si>
  <si>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</si>
  <si>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</si>
  <si>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</si>
  <si>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</si>
  <si>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</si>
  <si>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</si>
  <si>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</si>
  <si>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</si>
  <si>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</si>
  <si>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</si>
  <si>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</si>
  <si>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</si>
  <si>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</si>
  <si>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</si>
  <si>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</si>
  <si>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</si>
  <si>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</si>
  <si>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</si>
  <si>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</si>
  <si>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</si>
  <si>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</si>
  <si>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</si>
  <si>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</si>
  <si>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</si>
  <si>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</si>
  <si>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</si>
  <si>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</si>
  <si>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</si>
  <si>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</si>
  <si>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</si>
  <si>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</si>
  <si>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</si>
  <si>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</si>
  <si>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</si>
  <si>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</si>
  <si>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</si>
  <si>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</si>
  <si>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</si>
  <si>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</si>
  <si>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</si>
  <si>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</si>
  <si>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</si>
  <si>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</si>
  <si>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</si>
  <si>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</si>
  <si>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</si>
  <si>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</si>
  <si>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</si>
  <si>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</si>
  <si>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</si>
  <si>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</si>
  <si>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</si>
  <si>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</si>
  <si>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</si>
  <si>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</si>
  <si>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</si>
  <si>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</si>
  <si>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</si>
  <si>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</si>
  <si>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</si>
  <si>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</si>
  <si>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</si>
  <si>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</si>
  <si>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</si>
  <si>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</si>
  <si>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</si>
  <si>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</si>
  <si>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</si>
  <si>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</si>
  <si>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</si>
  <si>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</si>
  <si>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</si>
  <si>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</si>
  <si>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</si>
  <si>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</si>
  <si>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</si>
  <si>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</si>
  <si>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</si>
  <si>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</si>
  <si>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</si>
  <si>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</si>
  <si>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</si>
  <si>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</si>
  <si>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</si>
  <si>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</si>
  <si>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</si>
  <si>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</si>
  <si>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</si>
  <si>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</si>
  <si>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</si>
  <si>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</si>
  <si>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</si>
  <si>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</si>
  <si>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</si>
  <si>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</si>
  <si>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</si>
  <si>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</si>
  <si>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</si>
  <si>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</si>
  <si>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</si>
  <si>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</si>
  <si>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</si>
  <si>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</si>
  <si>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</si>
  <si>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</si>
  <si>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</si>
  <si>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</si>
  <si>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</si>
  <si>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</si>
  <si>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</si>
  <si>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</si>
  <si>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</si>
  <si>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</si>
  <si>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</si>
  <si>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</si>
  <si>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</si>
  <si>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</si>
  <si>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</si>
  <si>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</si>
  <si>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</si>
  <si>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</si>
  <si>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</si>
  <si>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</si>
  <si>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</si>
  <si>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</si>
  <si>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</si>
  <si>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</si>
  <si>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</si>
  <si>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</si>
  <si>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</si>
  <si>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</si>
  <si>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</si>
  <si>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</si>
  <si>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</si>
  <si>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</si>
  <si>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</si>
  <si>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</si>
  <si>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</si>
  <si>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</si>
  <si>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</si>
  <si>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</si>
  <si>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</si>
  <si>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</si>
  <si>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</si>
  <si>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</si>
  <si>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</si>
  <si>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</si>
  <si>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</si>
  <si>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</si>
  <si>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</si>
  <si>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</si>
  <si>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</si>
  <si>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</si>
  <si>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</si>
  <si>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</si>
  <si>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</si>
  <si>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</si>
  <si>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</si>
  <si>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</si>
  <si>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</si>
  <si>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</si>
  <si>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</si>
  <si>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</si>
  <si>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</si>
  <si>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</si>
  <si>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</si>
  <si>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</si>
  <si>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</si>
  <si>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</si>
  <si>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</si>
  <si>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</si>
  <si>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</si>
  <si>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</si>
  <si>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</si>
  <si>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</si>
  <si>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</si>
  <si>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</si>
  <si>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</si>
  <si>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</si>
  <si>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</si>
  <si>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</si>
  <si>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</si>
  <si>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</si>
  <si>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</si>
  <si>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</si>
  <si>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</si>
  <si>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</si>
  <si>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</si>
  <si>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</si>
  <si>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</si>
  <si>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</si>
  <si>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</si>
  <si>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</si>
  <si>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</si>
  <si>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</si>
  <si>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</si>
  <si>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</si>
  <si>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</si>
  <si>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</si>
  <si>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</si>
  <si>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</si>
  <si>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</si>
  <si>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</si>
  <si>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</si>
  <si>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</si>
  <si>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</si>
  <si>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</si>
  <si>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</si>
  <si>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</si>
  <si>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</si>
  <si>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</si>
  <si>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</si>
  <si>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</si>
  <si>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</si>
  <si>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</si>
  <si>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</si>
  <si>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</si>
  <si>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</si>
  <si>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</si>
  <si>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</si>
  <si>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</si>
  <si>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</si>
  <si>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</si>
  <si>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</si>
  <si>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</si>
  <si>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</si>
  <si>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</si>
  <si>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</si>
  <si>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</si>
  <si>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</si>
  <si>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</si>
  <si>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</si>
  <si>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</si>
  <si>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</si>
  <si>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</si>
  <si>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</si>
  <si>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</si>
  <si>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</si>
  <si>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</si>
  <si>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</si>
  <si>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</si>
  <si>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</si>
  <si>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</si>
  <si>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</si>
  <si>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</si>
  <si>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</si>
  <si>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</si>
  <si>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</si>
  <si>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</si>
  <si>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</si>
  <si>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</si>
  <si>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</si>
  <si>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</si>
  <si>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</si>
  <si>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</si>
  <si>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</si>
  <si>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</si>
  <si>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</si>
  <si>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</si>
  <si>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</si>
  <si>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</si>
  <si>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</si>
  <si>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</si>
  <si>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</si>
  <si>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</si>
  <si>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</si>
  <si>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</si>
  <si>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</si>
  <si>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</si>
  <si>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</si>
  <si>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</si>
  <si>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</si>
  <si>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</si>
  <si>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</si>
  <si>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</si>
  <si>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</si>
  <si>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</si>
  <si>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</si>
  <si>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</si>
  <si>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</si>
  <si>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</si>
  <si>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</si>
  <si>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</si>
  <si>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</si>
  <si>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</si>
  <si>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</si>
  <si>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</si>
  <si>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</si>
  <si>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</si>
  <si>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</si>
  <si>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</si>
  <si>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</si>
  <si>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</si>
  <si>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</si>
  <si>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</si>
  <si>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</si>
  <si>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</si>
  <si>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</si>
  <si>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</si>
  <si>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</si>
  <si>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</si>
  <si>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</si>
  <si>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</si>
  <si>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</si>
  <si>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</si>
  <si>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</si>
  <si>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</si>
  <si>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</si>
  <si>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</si>
  <si>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</si>
  <si>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</si>
  <si>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</si>
  <si>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</si>
  <si>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</si>
  <si>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</si>
  <si>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</si>
  <si>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</si>
  <si>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</si>
  <si>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</si>
  <si>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</si>
  <si>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</si>
  <si>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</si>
  <si>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</si>
  <si>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</si>
  <si>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</si>
  <si>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</si>
  <si>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</si>
  <si>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</si>
  <si>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</si>
  <si>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</si>
  <si>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</si>
  <si>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</si>
  <si>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</si>
  <si>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</si>
  <si>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</si>
  <si>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</si>
  <si>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</si>
  <si>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</si>
  <si>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</si>
  <si>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</si>
  <si>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</si>
  <si>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</si>
  <si>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</si>
  <si>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</si>
  <si>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</si>
  <si>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</si>
  <si>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</si>
  <si>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</si>
  <si>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</si>
  <si>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</si>
  <si>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</si>
  <si>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</si>
  <si>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</si>
  <si>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</si>
  <si>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</si>
  <si>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</si>
  <si>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</si>
  <si>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</si>
  <si>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</si>
  <si>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</si>
  <si>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</si>
  <si>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</si>
  <si>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</si>
  <si>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</si>
  <si>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</si>
  <si>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</si>
  <si>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</si>
  <si>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</si>
  <si>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</si>
  <si>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</si>
  <si>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</si>
  <si>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</si>
  <si>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</si>
  <si>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</si>
  <si>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</si>
  <si>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</si>
  <si>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</si>
  <si>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</si>
  <si>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</si>
  <si>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</si>
  <si>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</si>
  <si>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</si>
  <si>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</si>
  <si>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</si>
  <si>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</si>
  <si>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</si>
  <si>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</si>
  <si>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</si>
  <si>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</si>
  <si>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</si>
  <si>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</si>
  <si>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</si>
  <si>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</si>
  <si>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</si>
  <si>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</si>
  <si>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</si>
  <si>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</si>
  <si>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</si>
  <si>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</si>
  <si>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</si>
  <si>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</si>
  <si>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</si>
  <si>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</si>
  <si>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</si>
  <si>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</si>
  <si>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</si>
  <si>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</si>
  <si>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</si>
  <si>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</si>
  <si>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</si>
  <si>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</si>
  <si>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</si>
  <si>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</si>
  <si>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</si>
  <si>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</si>
  <si>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</si>
  <si>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</si>
  <si>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</si>
  <si>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</si>
  <si>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</si>
  <si>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</si>
  <si>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</si>
  <si>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</si>
  <si>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</si>
  <si>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</si>
  <si>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</si>
  <si>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</si>
  <si>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</si>
  <si>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</si>
  <si>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</si>
  <si>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</si>
  <si>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</si>
  <si>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</si>
  <si>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</si>
  <si>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</si>
  <si>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</si>
  <si>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</si>
  <si>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</si>
  <si>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</si>
  <si>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</si>
  <si>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</si>
  <si>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</si>
  <si>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</si>
  <si>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</si>
  <si>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</si>
  <si>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</si>
  <si>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</si>
  <si>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</si>
  <si>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</si>
  <si>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</si>
  <si>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</si>
  <si>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</si>
  <si>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</si>
  <si>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</si>
  <si>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</si>
  <si>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</si>
  <si>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</si>
  <si>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</si>
  <si>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</si>
  <si>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</si>
  <si>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</si>
  <si>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</si>
  <si>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</si>
  <si>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</si>
  <si>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</si>
  <si>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</si>
  <si>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</si>
  <si>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</si>
  <si>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</si>
  <si>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</si>
  <si>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</si>
  <si>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</si>
  <si>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</si>
  <si>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</si>
  <si>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</si>
  <si>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</si>
  <si>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</si>
  <si>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</si>
  <si>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</si>
  <si>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</si>
  <si>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</si>
  <si>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</si>
  <si>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</si>
  <si>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</si>
  <si>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</si>
  <si>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</si>
  <si>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</si>
  <si>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</si>
  <si>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</si>
  <si>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</si>
  <si>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</si>
  <si>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</si>
  <si>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</si>
  <si>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</si>
  <si>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</si>
  <si>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</si>
  <si>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</si>
  <si>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</si>
  <si>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</si>
  <si>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</si>
  <si>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</si>
  <si>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</si>
  <si>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</si>
  <si>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</si>
  <si>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</si>
  <si>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</si>
  <si>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</si>
  <si>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</si>
  <si>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</si>
  <si>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</si>
  <si>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</si>
  <si>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</si>
  <si>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</si>
  <si>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</si>
  <si>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</si>
  <si>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</si>
  <si>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</si>
  <si>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</si>
  <si>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</si>
  <si>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</si>
  <si>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</si>
  <si>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</si>
  <si>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</si>
  <si>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</si>
  <si>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</si>
  <si>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</si>
  <si>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</si>
  <si>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</si>
  <si>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</si>
  <si>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</si>
  <si>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</si>
  <si>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</si>
  <si>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</si>
  <si>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</si>
  <si>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</si>
  <si>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</si>
  <si>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</si>
  <si>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</si>
  <si>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</si>
  <si>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</si>
  <si>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</si>
  <si>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</si>
  <si>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</si>
  <si>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</si>
  <si>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</si>
  <si>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</si>
  <si>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</si>
  <si>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</si>
  <si>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</si>
  <si>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</si>
  <si>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</si>
  <si>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</si>
  <si>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</si>
  <si>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</si>
  <si>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</si>
  <si>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</si>
  <si>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</si>
  <si>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</si>
  <si>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</si>
  <si>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</si>
  <si>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</si>
  <si>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</si>
  <si>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</si>
  <si>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</si>
  <si>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</si>
  <si>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</si>
  <si>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</si>
  <si>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</si>
  <si>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</si>
  <si>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</si>
  <si>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</si>
  <si>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</si>
  <si>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</si>
  <si>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</si>
  <si>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</si>
  <si>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</si>
  <si>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</si>
  <si>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</si>
  <si>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</si>
  <si>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</si>
  <si>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</si>
  <si>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</si>
  <si>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</si>
  <si>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</si>
  <si>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</si>
  <si>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</si>
  <si>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</si>
  <si>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</si>
  <si>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</si>
  <si>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</si>
  <si>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</si>
  <si>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</si>
  <si>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</si>
  <si>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</si>
  <si>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</si>
  <si>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</si>
  <si>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</si>
  <si>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</si>
  <si>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</si>
  <si>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</si>
  <si>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</si>
  <si>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</si>
  <si>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</si>
  <si>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</si>
  <si>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</si>
  <si>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</si>
  <si>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</si>
  <si>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</si>
  <si>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</si>
  <si>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</si>
  <si>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</si>
  <si>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</si>
  <si>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</si>
  <si>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</si>
  <si>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</si>
  <si>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</si>
  <si>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</si>
  <si>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</si>
  <si>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</si>
  <si>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</si>
  <si>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</si>
  <si>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</si>
  <si>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</si>
  <si>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</si>
  <si>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</si>
  <si>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</si>
  <si>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</si>
  <si>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</si>
  <si>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</si>
  <si>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</si>
  <si>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</si>
  <si>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</si>
  <si>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</si>
  <si>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</si>
  <si>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</si>
  <si>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</si>
  <si>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</si>
  <si>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</si>
  <si>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</si>
  <si>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</si>
  <si>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</si>
  <si>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</si>
  <si>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</si>
  <si>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</si>
  <si>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</si>
  <si>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</si>
  <si>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</si>
  <si>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</si>
  <si>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</si>
  <si>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</si>
  <si>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</si>
  <si>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</si>
  <si>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</si>
  <si>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</si>
  <si>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</si>
  <si>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</si>
  <si>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</si>
  <si>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</si>
  <si>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</si>
  <si>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</si>
  <si>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</si>
  <si>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</si>
  <si>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</si>
  <si>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</si>
  <si>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</si>
  <si>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</si>
  <si>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</si>
  <si>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</si>
  <si>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</si>
  <si>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</si>
  <si>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</si>
  <si>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</si>
  <si>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</si>
  <si>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</si>
  <si>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</si>
  <si>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</si>
  <si>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</si>
  <si>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</si>
  <si>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</si>
  <si>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</si>
  <si>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</si>
  <si>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</si>
  <si>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</si>
  <si>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</si>
  <si>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</si>
  <si>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</si>
  <si>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</si>
  <si>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</si>
  <si>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</si>
  <si>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</si>
  <si>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</si>
  <si>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</si>
  <si>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</si>
  <si>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</si>
  <si>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</si>
  <si>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</si>
  <si>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</si>
  <si>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</si>
  <si>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</si>
  <si>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</si>
  <si>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</si>
  <si>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</si>
  <si>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</si>
  <si>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</si>
  <si>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</si>
  <si>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</si>
  <si>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</si>
  <si>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</si>
  <si>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</si>
  <si>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</si>
  <si>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</si>
  <si>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</si>
  <si>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</si>
  <si>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</si>
  <si>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</si>
  <si>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</si>
  <si>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</si>
  <si>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</si>
  <si>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</si>
  <si>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</si>
  <si>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</si>
  <si>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</si>
  <si>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</si>
  <si>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</si>
  <si>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</si>
  <si>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</si>
  <si>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</si>
  <si>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</si>
  <si>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</si>
  <si>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</si>
  <si>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</si>
  <si>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</si>
  <si>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</si>
  <si>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</si>
  <si>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</si>
  <si>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</si>
  <si>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</si>
  <si>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</si>
  <si>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</si>
  <si>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</si>
  <si>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</si>
  <si>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</si>
  <si>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</si>
  <si>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</si>
  <si>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</si>
  <si>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</si>
  <si>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</si>
  <si>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</si>
  <si>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</si>
  <si>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</si>
  <si>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</si>
  <si>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</si>
  <si>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</si>
  <si>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</si>
  <si>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</si>
  <si>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</si>
  <si>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</si>
  <si>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</si>
  <si>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</si>
  <si>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</si>
  <si>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</si>
  <si>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</si>
  <si>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</si>
  <si>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</si>
  <si>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</si>
  <si>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</si>
  <si>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</si>
  <si>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</si>
  <si>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</si>
  <si>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</si>
  <si>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</si>
  <si>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</si>
  <si>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</si>
  <si>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</si>
  <si>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</si>
  <si>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</si>
  <si>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</si>
  <si>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</si>
  <si>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</si>
  <si>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</si>
  <si>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</si>
  <si>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</si>
  <si>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</si>
  <si>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</si>
  <si>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</si>
  <si>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</si>
  <si>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</si>
  <si>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</si>
  <si>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</si>
  <si>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</si>
  <si>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</si>
  <si>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</si>
  <si>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</si>
  <si>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</si>
  <si>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</si>
  <si>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</si>
  <si>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</si>
  <si>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</si>
  <si>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</si>
  <si>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</si>
  <si>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</si>
  <si>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</si>
  <si>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</si>
  <si>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</si>
  <si>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</si>
  <si>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</si>
  <si>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</si>
  <si>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</si>
  <si>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</si>
  <si>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</si>
  <si>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</si>
  <si>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</si>
  <si>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</si>
  <si>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</si>
  <si>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</si>
  <si>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</si>
  <si>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</si>
  <si>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</si>
  <si>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</si>
  <si>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</si>
  <si>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</si>
  <si>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</si>
  <si>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</si>
  <si>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</si>
  <si>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</si>
  <si>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</si>
  <si>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</si>
  <si>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</si>
  <si>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</si>
  <si>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</si>
  <si>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</si>
  <si>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</si>
  <si>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</si>
  <si>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</si>
  <si>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</si>
  <si>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</si>
  <si>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</si>
  <si>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</si>
  <si>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</si>
  <si>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</si>
  <si>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</si>
  <si>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</si>
  <si>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</si>
  <si>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</si>
  <si>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</si>
  <si>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</si>
  <si>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</si>
  <si>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</si>
  <si>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</si>
  <si>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</si>
  <si>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</si>
  <si>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</si>
  <si>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</si>
  <si>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</si>
  <si>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</si>
  <si>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</si>
  <si>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</si>
  <si>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</si>
  <si>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</si>
  <si>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</si>
  <si>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</si>
  <si>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</si>
  <si>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</si>
  <si>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</si>
  <si>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</si>
  <si>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</si>
  <si>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</si>
  <si>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</si>
  <si>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</si>
  <si>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</si>
  <si>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</si>
  <si>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</si>
  <si>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</si>
  <si>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</si>
  <si>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</si>
  <si>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</si>
  <si>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</si>
  <si>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</si>
  <si>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</si>
  <si>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</si>
  <si>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</si>
  <si>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</si>
  <si>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</si>
  <si>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</si>
  <si>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</si>
  <si>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</si>
  <si>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</si>
  <si>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</si>
  <si>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</si>
  <si>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</si>
  <si>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</si>
  <si>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</si>
  <si>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</si>
  <si>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</si>
  <si>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</si>
  <si>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</si>
  <si>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</si>
  <si>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</si>
  <si>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</si>
  <si>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</si>
  <si>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</si>
  <si>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</si>
  <si>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</si>
  <si>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</si>
  <si>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</si>
  <si>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</si>
  <si>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</si>
  <si>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</si>
  <si>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</si>
  <si>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</si>
  <si>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</si>
  <si>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</si>
  <si>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</si>
  <si>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</si>
  <si>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</si>
  <si>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</si>
  <si>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</si>
  <si>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</si>
  <si>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</si>
  <si>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</si>
  <si>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</si>
  <si>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</si>
  <si>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</si>
  <si>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</si>
  <si>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</si>
  <si>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</si>
  <si>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</si>
  <si>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</si>
  <si>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</si>
  <si>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</si>
  <si>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</si>
  <si>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</si>
  <si>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</si>
  <si>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</si>
  <si>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</si>
  <si>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</si>
  <si>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</si>
  <si>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</si>
  <si>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</si>
  <si>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</si>
  <si>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</si>
  <si>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</si>
  <si>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</si>
  <si>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</si>
  <si>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</si>
  <si>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</si>
  <si>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</si>
  <si>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</si>
  <si>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</si>
  <si>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</si>
  <si>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</si>
  <si>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</si>
  <si>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</si>
  <si>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</si>
  <si>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</si>
  <si>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</si>
  <si>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</si>
  <si>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</si>
  <si>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</si>
  <si>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</si>
  <si>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</si>
  <si>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</si>
  <si>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</si>
  <si>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</si>
  <si>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</si>
  <si>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</si>
  <si>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</si>
  <si>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</si>
  <si>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</si>
  <si>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</si>
  <si>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</si>
  <si>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</si>
  <si>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</si>
  <si>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</si>
  <si>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</si>
  <si>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</si>
  <si>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</si>
  <si>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</si>
  <si>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</si>
  <si>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</si>
  <si>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</si>
  <si>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</si>
  <si>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</si>
  <si>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</si>
  <si>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</si>
  <si>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</si>
  <si>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</si>
  <si>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</si>
  <si>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</si>
  <si>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</si>
  <si>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</si>
  <si>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</si>
  <si>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</si>
  <si>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</si>
  <si>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</si>
  <si>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</si>
  <si>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</si>
  <si>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</si>
  <si>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</si>
  <si>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</si>
  <si>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</si>
  <si>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</si>
  <si>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</si>
  <si>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</si>
  <si>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</si>
  <si>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</si>
  <si>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</si>
  <si>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</si>
  <si>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</si>
  <si>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</si>
  <si>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</si>
  <si>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</si>
  <si>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</si>
  <si>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</si>
  <si>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</si>
  <si>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</si>
  <si>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</si>
  <si>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</si>
  <si>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</si>
  <si>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</si>
  <si>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</si>
  <si>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</si>
  <si>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</si>
  <si>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</si>
  <si>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</si>
  <si>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</si>
  <si>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</si>
  <si>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</si>
  <si>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</si>
  <si>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</si>
  <si>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</si>
  <si>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</si>
  <si>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</si>
  <si>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</si>
  <si>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</si>
  <si>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</si>
  <si>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</si>
  <si>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</si>
  <si>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</si>
  <si>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</si>
  <si>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</si>
  <si>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</si>
  <si>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</si>
  <si>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</si>
  <si>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</si>
  <si>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</si>
  <si>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</si>
  <si>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</si>
  <si>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</si>
  <si>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</si>
  <si>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</si>
  <si>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</si>
  <si>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</si>
  <si>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</si>
  <si>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</si>
  <si>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</si>
  <si>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</si>
  <si>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</si>
  <si>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</si>
  <si>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</si>
  <si>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</si>
  <si>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</si>
  <si>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</si>
  <si>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</si>
  <si>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</si>
  <si>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</si>
  <si>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</si>
  <si>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</si>
  <si>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</si>
  <si>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</si>
  <si>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</si>
  <si>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</si>
  <si>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</si>
  <si>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</si>
  <si>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</si>
  <si>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</si>
  <si>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</si>
  <si>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</si>
  <si>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</si>
  <si>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</si>
  <si>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</si>
  <si>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</si>
  <si>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</si>
  <si>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</si>
  <si>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</si>
  <si>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</si>
  <si>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</si>
  <si>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</si>
  <si>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</si>
  <si>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</si>
  <si>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</si>
  <si>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</si>
  <si>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</si>
  <si>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</si>
  <si>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</si>
  <si>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</si>
  <si>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</si>
  <si>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</si>
  <si>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</si>
  <si>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</si>
  <si>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</si>
  <si>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</si>
  <si>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</si>
  <si>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</si>
  <si>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</si>
  <si>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</si>
  <si>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</si>
  <si>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</si>
  <si>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</si>
  <si>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</si>
  <si>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</si>
  <si>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</si>
  <si>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</si>
  <si>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</si>
  <si>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</si>
  <si>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</si>
  <si>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</si>
  <si>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</si>
  <si>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</si>
  <si>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</si>
  <si>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</si>
  <si>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</si>
  <si>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</si>
  <si>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</si>
  <si>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</si>
  <si>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</si>
  <si>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</si>
  <si>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</si>
  <si>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</si>
  <si>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</si>
  <si>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</si>
  <si>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</si>
  <si>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</si>
  <si>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</si>
  <si>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</si>
  <si>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</si>
  <si>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</si>
  <si>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</si>
  <si>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</si>
  <si>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</si>
  <si>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</si>
  <si>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</si>
  <si>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</si>
  <si>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</si>
  <si>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</si>
  <si>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</si>
  <si>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</si>
  <si>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</si>
  <si>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</si>
  <si>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</si>
  <si>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</si>
  <si>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</si>
  <si>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</si>
  <si>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</si>
  <si>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</si>
  <si>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</si>
  <si>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</si>
  <si>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</si>
  <si>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</si>
  <si>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</si>
  <si>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</si>
  <si>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</si>
  <si>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</si>
  <si>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</si>
  <si>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</si>
  <si>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</si>
  <si>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</si>
  <si>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</si>
  <si>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</si>
  <si>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</si>
  <si>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</si>
  <si>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</si>
  <si>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</si>
  <si>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</si>
  <si>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</si>
  <si>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</si>
  <si>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</si>
  <si>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</si>
  <si>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</si>
  <si>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</si>
  <si>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</si>
  <si>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</si>
  <si>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</si>
  <si>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</si>
  <si>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</si>
  <si>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</si>
  <si>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</si>
  <si>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</si>
  <si>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</si>
  <si>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</si>
  <si>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</si>
  <si>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</si>
  <si>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</si>
  <si>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</si>
  <si>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</si>
  <si>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</si>
  <si>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</si>
  <si>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</si>
  <si>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</si>
  <si>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</si>
  <si>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</si>
  <si>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</si>
  <si>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</si>
  <si>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</si>
  <si>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</si>
  <si>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</si>
  <si>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</si>
  <si>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</si>
  <si>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</si>
  <si>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</si>
  <si>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</si>
  <si>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</si>
  <si>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</si>
  <si>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</si>
  <si>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</si>
  <si>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</si>
  <si>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</si>
  <si>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</si>
  <si>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</si>
  <si>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</si>
  <si>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</si>
  <si>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</si>
  <si>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</si>
  <si>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</si>
  <si>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</si>
  <si>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</si>
  <si>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</si>
  <si>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</si>
  <si>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</si>
  <si>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</si>
  <si>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</si>
  <si>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</si>
  <si>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</si>
  <si>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</si>
  <si>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</si>
  <si>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</si>
  <si>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</si>
  <si>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</si>
  <si>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</si>
  <si>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</si>
  <si>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</si>
  <si>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</si>
  <si>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</si>
  <si>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</si>
  <si>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</si>
  <si>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</si>
  <si>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</si>
  <si>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</si>
  <si>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</si>
  <si>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</si>
  <si>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</si>
  <si>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</si>
  <si>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</si>
  <si>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</si>
  <si>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</si>
  <si>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</si>
  <si>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</si>
  <si>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</si>
  <si>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</si>
  <si>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</si>
  <si>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</si>
  <si>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</si>
  <si>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</si>
  <si>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</si>
  <si>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</si>
  <si>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</si>
  <si>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</si>
  <si>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</si>
  <si>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</si>
  <si>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</si>
  <si>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</si>
  <si>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</si>
  <si>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</si>
  <si>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</si>
  <si>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</si>
  <si>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</si>
  <si>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</si>
  <si>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</si>
  <si>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</si>
  <si>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</si>
  <si>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</si>
  <si>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</si>
  <si>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</si>
  <si>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</si>
  <si>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</si>
  <si>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</si>
  <si>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</si>
  <si>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</si>
  <si>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</si>
  <si>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</si>
  <si>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</si>
  <si>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</si>
  <si>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</si>
  <si>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</si>
  <si>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</si>
  <si>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</si>
  <si>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</si>
  <si>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</si>
  <si>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</si>
  <si>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</si>
  <si>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</si>
  <si>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</si>
  <si>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</si>
  <si>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</si>
  <si>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</si>
  <si>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</si>
  <si>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</si>
  <si>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</si>
  <si>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</si>
  <si>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</si>
  <si>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</si>
  <si>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</si>
  <si>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</si>
  <si>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</si>
  <si>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</si>
  <si>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</si>
  <si>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</si>
  <si>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</si>
  <si>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</si>
  <si>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</si>
  <si>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</si>
  <si>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</si>
  <si>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</si>
  <si>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</si>
  <si>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</si>
  <si>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</si>
  <si>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</si>
  <si>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</si>
  <si>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</si>
  <si>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</si>
  <si>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</si>
  <si>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</si>
  <si>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</si>
  <si>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</si>
  <si>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</si>
  <si>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</si>
  <si>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</si>
  <si>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</si>
  <si>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</si>
  <si>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</si>
  <si>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</si>
  <si>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</si>
  <si>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</si>
  <si>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</si>
  <si>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</si>
  <si>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</si>
  <si>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</si>
  <si>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</si>
  <si>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</si>
  <si>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</si>
  <si>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</si>
  <si>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</si>
  <si>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</si>
  <si>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</si>
  <si>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</si>
  <si>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</si>
  <si>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</si>
  <si>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</si>
  <si>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</si>
  <si>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</si>
  <si>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</si>
  <si>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</si>
  <si>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</si>
  <si>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</si>
  <si>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</si>
  <si>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</si>
  <si>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</si>
  <si>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</si>
  <si>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</si>
  <si>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</si>
  <si>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</si>
  <si>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</si>
  <si>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</si>
  <si>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</si>
  <si>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</si>
  <si>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</si>
  <si>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</si>
  <si>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</si>
  <si>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</si>
  <si>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</si>
  <si>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</si>
  <si>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</si>
  <si>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</si>
  <si>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</si>
  <si>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</si>
  <si>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</si>
  <si>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</si>
  <si>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</si>
  <si>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</si>
  <si>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</si>
  <si>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</si>
  <si>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</si>
  <si>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</si>
  <si>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</si>
  <si>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</si>
  <si>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</si>
  <si>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</si>
  <si>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</si>
  <si>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</si>
  <si>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</si>
  <si>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</si>
  <si>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</si>
  <si>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</si>
  <si>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</si>
  <si>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</si>
  <si>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</si>
  <si>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</si>
  <si>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</si>
  <si>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</si>
  <si>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</si>
  <si>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</si>
  <si>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</si>
  <si>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</si>
  <si>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</si>
  <si>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</si>
  <si>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</si>
  <si>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</si>
  <si>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</si>
  <si>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</si>
  <si>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</si>
  <si>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</si>
  <si>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</si>
  <si>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</si>
  <si>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</si>
  <si>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</si>
  <si>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</si>
  <si>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</si>
  <si>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</si>
  <si>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</si>
  <si>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</si>
  <si>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</si>
  <si>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</si>
  <si>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</si>
  <si>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</si>
  <si>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</si>
  <si>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</si>
  <si>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</si>
  <si>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</si>
  <si>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</si>
  <si>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</si>
  <si>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</si>
  <si>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</si>
  <si>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</si>
  <si>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</si>
  <si>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</si>
  <si>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</si>
  <si>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</si>
  <si>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</si>
  <si>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</si>
  <si>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</si>
  <si>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</si>
  <si>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</si>
  <si>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</si>
  <si>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</si>
  <si>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</si>
  <si>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</si>
  <si>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</si>
  <si>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</si>
  <si>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</si>
  <si>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</si>
  <si>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</si>
  <si>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</si>
  <si>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</si>
  <si>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</si>
  <si>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</si>
  <si>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</si>
  <si>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</si>
  <si>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</si>
  <si>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</si>
  <si>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</si>
  <si>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</si>
  <si>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</si>
  <si>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</si>
  <si>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</si>
  <si>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</si>
  <si>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</si>
  <si>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</si>
  <si>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</si>
  <si>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</si>
  <si>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</si>
  <si>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</si>
  <si>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</si>
  <si>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</si>
  <si>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</si>
  <si>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</si>
  <si>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</si>
  <si>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</si>
  <si>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</si>
  <si>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</si>
  <si>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</si>
  <si>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</si>
  <si>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</si>
  <si>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</si>
  <si>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</si>
  <si>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</si>
  <si>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</si>
  <si>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</si>
  <si>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</si>
  <si>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</si>
  <si>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</si>
  <si>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</si>
  <si>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</si>
  <si>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</si>
  <si>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</si>
  <si>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</si>
  <si>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</si>
  <si>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</si>
  <si>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</si>
  <si>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</si>
  <si>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</si>
  <si>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</si>
  <si>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</si>
  <si>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</si>
  <si>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</si>
  <si>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</si>
  <si>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</si>
  <si>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</si>
  <si>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</si>
  <si>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</si>
  <si>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</si>
  <si>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</si>
  <si>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</si>
  <si>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</si>
  <si>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</si>
  <si>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</si>
  <si>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</si>
  <si>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</si>
  <si>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</si>
  <si>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</si>
  <si>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</si>
  <si>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</si>
  <si>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</si>
  <si>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</si>
  <si>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</si>
  <si>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</si>
  <si>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</si>
  <si>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</si>
  <si>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</si>
  <si>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</si>
  <si>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</si>
  <si>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</si>
  <si>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</si>
  <si>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</si>
  <si>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</si>
  <si>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</si>
  <si>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</si>
  <si>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</si>
  <si>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</si>
  <si>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</si>
  <si>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</si>
  <si>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</si>
  <si>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</si>
  <si>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</si>
  <si>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</si>
  <si>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</si>
  <si>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</si>
  <si>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</si>
  <si>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</si>
  <si>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</si>
  <si>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</si>
  <si>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</si>
  <si>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</si>
  <si>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</si>
  <si>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</si>
  <si>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</si>
  <si>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</si>
  <si>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</si>
  <si>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</si>
  <si>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</si>
  <si>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</si>
  <si>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</si>
  <si>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</si>
  <si>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</si>
  <si>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</si>
  <si>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</si>
  <si>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</si>
  <si>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</si>
  <si>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</si>
  <si>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</si>
  <si>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</si>
  <si>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</si>
  <si>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</si>
  <si>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</si>
  <si>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</si>
  <si>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</si>
  <si>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</si>
  <si>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</si>
  <si>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</si>
  <si>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</si>
  <si>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</si>
  <si>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</si>
  <si>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</si>
  <si>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</si>
  <si>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</si>
  <si>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</si>
  <si>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</si>
  <si>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</si>
  <si>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</si>
  <si>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</si>
  <si>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</si>
  <si>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</si>
  <si>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</si>
  <si>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</si>
  <si>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</si>
  <si>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</si>
  <si>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</si>
  <si>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</si>
  <si>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</si>
  <si>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</si>
  <si>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</si>
  <si>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</si>
  <si>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</si>
  <si>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</si>
  <si>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</si>
  <si>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</si>
  <si>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</si>
  <si>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</si>
  <si>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</si>
  <si>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</si>
  <si>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</si>
  <si>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</si>
  <si>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</si>
  <si>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</si>
  <si>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</si>
  <si>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</si>
  <si>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</si>
  <si>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</si>
  <si>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</si>
  <si>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</si>
  <si>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</si>
  <si>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</si>
  <si>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</si>
  <si>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</si>
  <si>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</si>
  <si>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</si>
  <si>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</si>
  <si>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</si>
  <si>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</si>
  <si>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</si>
  <si>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</si>
  <si>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</si>
  <si>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</si>
  <si>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</si>
  <si>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</si>
  <si>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</si>
  <si>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</si>
  <si>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</si>
  <si>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</si>
  <si>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</si>
  <si>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</si>
  <si>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</si>
  <si>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</si>
  <si>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</si>
  <si>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</si>
  <si>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</si>
  <si>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</si>
  <si>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</si>
  <si>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</si>
  <si>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</si>
  <si>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</si>
  <si>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</si>
  <si>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</si>
  <si>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</si>
  <si>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</si>
  <si>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</si>
  <si>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</si>
  <si>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</si>
  <si>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</si>
  <si>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</si>
  <si>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</si>
  <si>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</si>
  <si>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</si>
  <si>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</si>
  <si>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</si>
  <si>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</si>
  <si>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</si>
  <si>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</si>
  <si>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</si>
  <si>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</si>
  <si>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</si>
  <si>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</si>
  <si>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</si>
  <si>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</si>
  <si>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</si>
  <si>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</si>
  <si>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</si>
  <si>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</si>
  <si>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</si>
  <si>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</si>
  <si>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</si>
  <si>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</si>
  <si>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</si>
  <si>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</si>
  <si>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</si>
  <si>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</si>
  <si>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</si>
  <si>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</si>
  <si>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</si>
  <si>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</si>
  <si>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</si>
  <si>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</si>
  <si>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</si>
  <si>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</si>
  <si>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</si>
  <si>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</si>
  <si>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</si>
  <si>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</si>
  <si>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</si>
  <si>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</si>
  <si>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</si>
  <si>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</si>
  <si>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</si>
  <si>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</si>
  <si>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</si>
  <si>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</si>
  <si>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</si>
  <si>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</si>
  <si>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</si>
  <si>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</si>
  <si>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</si>
  <si>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</si>
  <si>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</si>
  <si>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</si>
  <si>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</si>
  <si>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</si>
  <si>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</si>
  <si>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</si>
  <si>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</si>
  <si>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</si>
  <si>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</si>
  <si>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</si>
  <si>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</si>
  <si>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</si>
  <si>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</si>
  <si>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</si>
  <si>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</si>
  <si>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</si>
  <si>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</si>
  <si>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</si>
  <si>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</si>
  <si>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</si>
  <si>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</si>
  <si>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</si>
  <si>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</si>
  <si>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</si>
  <si>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</si>
  <si>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</si>
  <si>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</si>
  <si>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</si>
  <si>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</si>
  <si>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</si>
  <si>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</si>
  <si>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</si>
  <si>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</si>
  <si>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</si>
  <si>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</si>
  <si>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</si>
  <si>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</si>
  <si>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</si>
  <si>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</si>
  <si>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</si>
  <si>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</si>
  <si>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</si>
  <si>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</si>
  <si>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</si>
  <si>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</si>
  <si>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</si>
  <si>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</si>
  <si>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</si>
  <si>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</si>
  <si>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</si>
  <si>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</si>
  <si>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</si>
  <si>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</si>
  <si>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</si>
  <si>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</si>
  <si>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</si>
  <si>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</si>
  <si>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</si>
  <si>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</si>
  <si>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</si>
  <si>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</si>
  <si>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</si>
  <si>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</si>
  <si>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</si>
  <si>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</si>
  <si>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</si>
  <si>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</si>
  <si>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</si>
  <si>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</si>
  <si>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</si>
  <si>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</si>
  <si>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</si>
  <si>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</si>
  <si>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</si>
  <si>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</si>
  <si>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</si>
  <si>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</si>
  <si>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</si>
  <si>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</si>
  <si>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</si>
  <si>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</si>
  <si>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</si>
  <si>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</si>
  <si>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</si>
  <si>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</si>
  <si>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</si>
  <si>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</si>
  <si>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</si>
  <si>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</si>
  <si>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</si>
  <si>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</si>
  <si>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</si>
  <si>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</si>
  <si>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</si>
  <si>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</si>
  <si>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</si>
  <si>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</si>
  <si>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</si>
  <si>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</si>
  <si>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</si>
  <si>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</si>
  <si>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</si>
  <si>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</si>
  <si>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</si>
  <si>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</si>
  <si>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</si>
  <si>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</si>
  <si>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</si>
  <si>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</si>
  <si>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</si>
  <si>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</si>
  <si>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</si>
  <si>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</si>
  <si>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</si>
  <si>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</si>
  <si>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</si>
  <si>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</si>
  <si>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</si>
  <si>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</si>
  <si>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</si>
  <si>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</si>
  <si>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</si>
  <si>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</si>
  <si>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</si>
  <si>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</si>
  <si>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</si>
  <si>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</si>
  <si>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</si>
  <si>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</si>
  <si>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</si>
  <si>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</si>
  <si>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</si>
  <si>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</si>
  <si>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</si>
  <si>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</si>
  <si>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</si>
  <si>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</si>
  <si>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</si>
  <si>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</si>
  <si>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</si>
  <si>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</si>
  <si>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</si>
  <si>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</si>
  <si>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</si>
  <si>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</si>
  <si>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</si>
  <si>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</si>
  <si>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</si>
  <si>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</si>
  <si>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</si>
  <si>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</si>
  <si>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</si>
  <si>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</si>
  <si>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</si>
  <si>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</si>
  <si>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</si>
  <si>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</si>
  <si>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</si>
  <si>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</si>
  <si>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</si>
  <si>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</si>
  <si>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</si>
  <si>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</si>
  <si>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</si>
  <si>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</si>
  <si>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</si>
  <si>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</si>
  <si>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</si>
  <si>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</si>
  <si>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</si>
  <si>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</si>
  <si>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</si>
  <si>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</si>
  <si>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</si>
  <si>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</si>
  <si>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</si>
  <si>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</si>
  <si>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</si>
  <si>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</si>
  <si>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</si>
  <si>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</si>
  <si>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</si>
  <si>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</si>
  <si>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</si>
  <si>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</si>
  <si>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</si>
  <si>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</si>
  <si>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</si>
  <si>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</si>
  <si>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</si>
  <si>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</si>
  <si>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</si>
  <si>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</si>
  <si>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</si>
  <si>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</si>
  <si>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</si>
  <si>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</si>
  <si>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</si>
  <si>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</si>
  <si>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</si>
  <si>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</si>
  <si>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</si>
  <si>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</si>
  <si>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</si>
  <si>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</si>
  <si>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</si>
  <si>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</si>
  <si>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</si>
  <si>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</si>
  <si>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</si>
  <si>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</si>
  <si>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</si>
  <si>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</si>
  <si>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</si>
  <si>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</si>
  <si>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</si>
  <si>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</si>
  <si>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</si>
  <si>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</si>
  <si>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</si>
  <si>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</si>
  <si>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</si>
  <si>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</si>
  <si>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</si>
  <si>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</si>
  <si>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</si>
  <si>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</si>
  <si>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</si>
  <si>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</si>
  <si>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</si>
  <si>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</si>
  <si>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</si>
  <si>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</si>
  <si>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</si>
  <si>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</si>
  <si>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</si>
  <si>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</si>
  <si>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</si>
  <si>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</si>
  <si>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</si>
  <si>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</si>
  <si>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</si>
  <si>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</si>
  <si>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</si>
  <si>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</si>
  <si>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</si>
  <si>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</si>
  <si>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</si>
  <si>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</si>
  <si>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</si>
  <si>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</si>
  <si>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</si>
  <si>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</si>
  <si>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</si>
  <si>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</si>
  <si>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</si>
  <si>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</si>
  <si>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</si>
  <si>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</si>
  <si>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</si>
  <si>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</si>
  <si>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</si>
  <si>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</si>
  <si>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</si>
  <si>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</si>
  <si>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</si>
  <si>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</si>
  <si>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</si>
  <si>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</si>
  <si>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</si>
  <si>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</si>
  <si>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</si>
  <si>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</si>
  <si>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</si>
  <si>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</si>
  <si>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</si>
  <si>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</si>
  <si>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</si>
  <si>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</si>
  <si>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</si>
  <si>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</si>
  <si>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</si>
  <si>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</si>
  <si>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</si>
  <si>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</si>
  <si>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</si>
  <si>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</si>
  <si>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</si>
  <si>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</si>
  <si>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</si>
  <si>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</si>
  <si>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</si>
  <si>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</si>
  <si>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</si>
  <si>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</si>
  <si>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</si>
  <si>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</si>
  <si>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</si>
  <si>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</si>
  <si>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</si>
  <si>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</si>
  <si>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</si>
  <si>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</si>
  <si>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</si>
  <si>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</si>
  <si>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</si>
  <si>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</si>
  <si>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</si>
  <si>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</si>
  <si>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</si>
  <si>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</si>
  <si>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</si>
  <si>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</si>
  <si>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</si>
  <si>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</si>
  <si>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</si>
  <si>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</si>
  <si>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</si>
  <si>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</si>
  <si>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</si>
  <si>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</si>
  <si>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</si>
  <si>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</si>
  <si>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</si>
  <si>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</si>
  <si>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</si>
  <si>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</si>
  <si>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</si>
  <si>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</si>
  <si>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</si>
  <si>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</si>
  <si>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</si>
  <si>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</si>
  <si>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</si>
  <si>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</si>
  <si>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</si>
  <si>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</si>
  <si>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</si>
  <si>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</si>
  <si>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</si>
  <si>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</si>
  <si>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</si>
  <si>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</si>
  <si>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</si>
  <si>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</si>
  <si>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</si>
  <si>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</si>
  <si>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</si>
  <si>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</si>
  <si>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</si>
  <si>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</si>
  <si>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</si>
  <si>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</si>
  <si>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</si>
  <si>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</si>
  <si>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</si>
  <si>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</si>
  <si>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</si>
  <si>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</si>
  <si>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</si>
  <si>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</si>
  <si>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</si>
  <si>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</si>
  <si>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</si>
  <si>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</si>
  <si>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</si>
  <si>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</si>
  <si>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</si>
  <si>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</si>
  <si>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</si>
  <si>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</si>
  <si>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</si>
  <si>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</si>
  <si>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</si>
  <si>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</si>
  <si>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</si>
  <si>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</si>
  <si>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</si>
  <si>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</si>
  <si>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</si>
  <si>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</si>
  <si>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</si>
  <si>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</si>
  <si>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</si>
  <si>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</si>
  <si>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</si>
  <si>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</si>
  <si>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</si>
  <si>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</si>
  <si>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</si>
  <si>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</si>
  <si>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</si>
  <si>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</si>
  <si>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</si>
  <si>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</si>
  <si>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</si>
  <si>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</si>
  <si>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</si>
  <si>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</si>
  <si>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</si>
  <si>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</si>
  <si>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</si>
  <si>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</si>
  <si>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</si>
  <si>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</si>
  <si>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</si>
  <si>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</si>
  <si>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</si>
  <si>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</si>
  <si>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</si>
  <si>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</si>
  <si>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</si>
  <si>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</si>
  <si>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</si>
  <si>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</si>
  <si>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</si>
  <si>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</si>
  <si>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</si>
  <si>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</si>
  <si>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</si>
  <si>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</si>
  <si>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</si>
  <si>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</si>
  <si>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</si>
  <si>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</si>
  <si>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</si>
  <si>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</si>
  <si>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</si>
  <si>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</si>
  <si>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</si>
  <si>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</si>
  <si>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</si>
  <si>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</si>
  <si>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</si>
  <si>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</si>
  <si>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</si>
  <si>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</si>
  <si>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</si>
  <si>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</si>
  <si>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</si>
  <si>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</si>
  <si>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</si>
  <si>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</si>
  <si>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</si>
  <si>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</si>
  <si>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</si>
  <si>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</si>
  <si>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</si>
  <si>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</si>
  <si>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</si>
  <si>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</si>
  <si>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</si>
  <si>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</si>
  <si>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</si>
  <si>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</si>
  <si>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</si>
  <si>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</si>
  <si>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</si>
  <si>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</si>
  <si>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</si>
  <si>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</si>
  <si>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</si>
  <si>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</si>
  <si>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</si>
  <si>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</si>
  <si>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</si>
  <si>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</si>
  <si>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</si>
  <si>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</si>
  <si>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</si>
  <si>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</si>
  <si>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</si>
  <si>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</si>
  <si>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</si>
  <si>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</si>
  <si>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</si>
  <si>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</si>
  <si>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</si>
  <si>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</si>
  <si>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</si>
  <si>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</si>
  <si>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</si>
  <si>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</si>
  <si>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</si>
  <si>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</si>
  <si>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</si>
  <si>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</si>
  <si>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</si>
  <si>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</si>
  <si>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</si>
  <si>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</si>
  <si>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</si>
  <si>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</si>
  <si>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</si>
  <si>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</si>
  <si>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</si>
  <si>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</si>
  <si>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</si>
  <si>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</si>
  <si>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</si>
  <si>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</si>
  <si>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</si>
  <si>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</si>
  <si>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</si>
  <si>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</si>
  <si>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</si>
  <si>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</si>
  <si>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</si>
  <si>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</si>
  <si>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</si>
  <si>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</si>
  <si>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</si>
  <si>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</si>
  <si>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</si>
  <si>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</si>
  <si>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</si>
  <si>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</si>
  <si>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</si>
  <si>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</si>
  <si>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</si>
  <si>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</si>
  <si>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</si>
  <si>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</si>
  <si>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</si>
  <si>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</si>
  <si>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</si>
  <si>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</si>
  <si>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</si>
  <si>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</si>
  <si>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</si>
  <si>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</si>
  <si>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</si>
  <si>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</si>
  <si>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</si>
  <si>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</si>
  <si>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</si>
  <si>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</si>
  <si>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</si>
  <si>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</si>
  <si>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</si>
  <si>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</si>
  <si>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</si>
  <si>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</si>
  <si>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</si>
  <si>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</si>
  <si>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</si>
  <si>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</si>
  <si>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</si>
  <si>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</si>
  <si>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</si>
  <si>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</si>
  <si>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</si>
  <si>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</si>
  <si>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</si>
  <si>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</si>
  <si>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</si>
  <si>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</si>
  <si>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</si>
  <si>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</si>
  <si>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</si>
  <si>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</si>
  <si>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</si>
  <si>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</si>
  <si>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</si>
  <si>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</si>
  <si>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</si>
  <si>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</si>
  <si>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</si>
  <si>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</si>
  <si>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</si>
  <si>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</si>
  <si>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</si>
  <si>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</si>
  <si>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</si>
  <si>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</si>
  <si>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</si>
  <si>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</si>
  <si>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</si>
  <si>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</si>
  <si>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</si>
  <si>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</si>
  <si>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</si>
  <si>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</si>
  <si>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</si>
  <si>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</si>
  <si>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</si>
  <si>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</si>
  <si>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</si>
  <si>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</si>
  <si>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</si>
  <si>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</si>
  <si>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</si>
  <si>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</si>
  <si>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</si>
  <si>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</si>
  <si>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</si>
  <si>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</si>
  <si>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</si>
  <si>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</si>
  <si>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</si>
  <si>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</si>
  <si>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</si>
  <si>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</si>
  <si>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</si>
  <si>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</si>
  <si>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</si>
  <si>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</si>
  <si>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</si>
  <si>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</si>
  <si>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</si>
  <si>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</si>
  <si>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</si>
  <si>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</si>
  <si>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</si>
  <si>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</si>
  <si>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</si>
  <si>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</si>
  <si>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</si>
  <si>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</si>
  <si>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</si>
  <si>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</si>
  <si>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</si>
  <si>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</si>
  <si>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</si>
  <si>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</si>
  <si>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</si>
  <si>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</si>
  <si>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</si>
  <si>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</si>
  <si>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</si>
  <si>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</si>
  <si>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</si>
  <si>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</si>
  <si>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</si>
  <si>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</si>
  <si>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</si>
  <si>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</si>
  <si>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</si>
  <si>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</si>
  <si>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</si>
  <si>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</si>
  <si>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</si>
  <si>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</si>
  <si>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</si>
  <si>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</si>
  <si>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</si>
  <si>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</si>
  <si>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</si>
  <si>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</si>
  <si>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</si>
  <si>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</si>
  <si>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</si>
  <si>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</si>
  <si>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</si>
  <si>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</si>
  <si>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</si>
  <si>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</si>
  <si>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</si>
  <si>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</si>
  <si>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</si>
  <si>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</si>
  <si>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</si>
  <si>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</si>
  <si>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</si>
  <si>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</si>
  <si>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</si>
  <si>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</si>
  <si>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</si>
  <si>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</si>
  <si>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</si>
  <si>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</si>
  <si>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</si>
  <si>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</si>
  <si>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</si>
  <si>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</si>
  <si>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</si>
  <si>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</si>
  <si>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</si>
  <si>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</si>
  <si>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</si>
  <si>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</si>
  <si>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</si>
  <si>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</si>
  <si>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</si>
  <si>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</si>
  <si>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</si>
  <si>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</si>
  <si>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</si>
  <si>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</si>
  <si>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</si>
  <si>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</si>
  <si>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</si>
  <si>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</si>
  <si>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</si>
  <si>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</si>
  <si>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</si>
  <si>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</si>
  <si>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</si>
  <si>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</si>
  <si>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</si>
  <si>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</si>
  <si>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</si>
  <si>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</si>
  <si>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</si>
  <si>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</si>
  <si>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</si>
  <si>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</si>
  <si>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</si>
  <si>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</si>
  <si>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</si>
  <si>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</si>
  <si>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</si>
  <si>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</si>
  <si>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</si>
  <si>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</si>
  <si>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</si>
  <si>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</si>
  <si>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</si>
  <si>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</si>
  <si>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</si>
  <si>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</si>
  <si>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</si>
  <si>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</si>
  <si>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</si>
  <si>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</si>
  <si>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</si>
  <si>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</si>
  <si>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</si>
  <si>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</si>
  <si>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</si>
  <si>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</si>
  <si>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</si>
  <si>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</si>
  <si>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</si>
  <si>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</si>
  <si>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</si>
  <si>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</si>
  <si>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</si>
  <si>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</si>
  <si>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</si>
  <si>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</si>
  <si>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</si>
  <si>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</si>
  <si>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</si>
  <si>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</si>
  <si>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</si>
  <si>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</si>
  <si>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</si>
  <si>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</si>
  <si>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</si>
  <si>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</si>
  <si>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</si>
  <si>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</si>
  <si>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</si>
  <si>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</si>
  <si>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</si>
  <si>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</si>
  <si>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</si>
  <si>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</si>
  <si>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</si>
  <si>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</si>
  <si>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</si>
  <si>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</si>
  <si>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</si>
  <si>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</si>
  <si>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</si>
  <si>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</si>
  <si>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</si>
  <si>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</si>
  <si>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</si>
  <si>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</si>
  <si>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</si>
  <si>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</si>
  <si>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</si>
  <si>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</si>
  <si>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</si>
  <si>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</si>
  <si>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</si>
  <si>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</si>
  <si>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</si>
  <si>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</si>
  <si>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</si>
  <si>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</si>
  <si>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</si>
  <si>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</si>
  <si>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</si>
  <si>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</si>
  <si>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</si>
  <si>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</si>
  <si>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</si>
  <si>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</si>
  <si>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</si>
  <si>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</si>
  <si>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</si>
  <si>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</si>
  <si>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</si>
  <si>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</si>
  <si>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</si>
  <si>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</si>
  <si>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</si>
  <si>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</si>
  <si>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</si>
  <si>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</si>
  <si>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</si>
  <si>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</si>
  <si>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</si>
  <si>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</si>
  <si>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</si>
  <si>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</si>
  <si>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</si>
  <si>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</si>
  <si>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</si>
  <si>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</si>
  <si>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</si>
  <si>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</si>
  <si>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</si>
  <si>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</si>
  <si>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</si>
  <si>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</si>
  <si>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</si>
  <si>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</si>
  <si>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</si>
  <si>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</si>
  <si>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</si>
  <si>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</si>
  <si>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</si>
  <si>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</si>
  <si>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</si>
  <si>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</si>
  <si>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</si>
  <si>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</si>
  <si>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</si>
  <si>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</si>
  <si>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</si>
  <si>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</si>
  <si>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</si>
  <si>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</si>
  <si>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</si>
  <si>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</si>
  <si>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</si>
  <si>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</si>
  <si>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</si>
  <si>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</si>
  <si>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</si>
  <si>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</si>
  <si>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</si>
  <si>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</si>
  <si>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</si>
  <si>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</si>
  <si>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</si>
  <si>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</si>
  <si>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</si>
  <si>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</si>
  <si>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</si>
  <si>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</si>
  <si>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</si>
  <si>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</si>
  <si>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</si>
  <si>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</si>
  <si>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</si>
  <si>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</si>
  <si>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</si>
  <si>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</si>
  <si>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</si>
  <si>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</si>
  <si>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</si>
  <si>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</si>
  <si>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</si>
  <si>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</si>
  <si>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</si>
  <si>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</si>
  <si>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</si>
  <si>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</si>
  <si>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</si>
  <si>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</si>
  <si>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</si>
  <si>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</si>
  <si>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</si>
  <si>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</si>
  <si>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</si>
  <si>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</si>
  <si>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</si>
  <si>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</si>
  <si>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</si>
  <si>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</si>
  <si>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</si>
  <si>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</si>
  <si>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</si>
  <si>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</si>
  <si>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</si>
  <si>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</si>
  <si>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</si>
  <si>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</si>
  <si>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</si>
  <si>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</si>
  <si>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</si>
  <si>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</si>
  <si>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</si>
  <si>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</si>
  <si>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</si>
  <si>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</si>
  <si>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</si>
  <si>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</si>
  <si>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</si>
  <si>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</si>
  <si>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</si>
  <si>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</si>
  <si>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</si>
  <si>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</si>
  <si>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</si>
  <si>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</si>
  <si>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</si>
  <si>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</si>
  <si>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</si>
  <si>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</si>
  <si>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</si>
  <si>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</si>
  <si>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</si>
  <si>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</si>
  <si>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</si>
  <si>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</si>
  <si>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</si>
  <si>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</si>
  <si>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</si>
  <si>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</si>
  <si>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</si>
  <si>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</si>
  <si>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</si>
  <si>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</si>
  <si>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</si>
  <si>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</si>
  <si>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</si>
  <si>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</si>
  <si>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</si>
  <si>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</si>
  <si>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</si>
  <si>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</si>
  <si>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</si>
  <si>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</si>
  <si>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</si>
  <si>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</si>
  <si>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</si>
  <si>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</si>
  <si>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</si>
  <si>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</si>
  <si>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</si>
  <si>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</si>
  <si>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</si>
  <si>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</si>
  <si>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</si>
  <si>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</si>
  <si>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</si>
  <si>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</si>
  <si>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</si>
  <si>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</si>
  <si>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</si>
  <si>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</si>
  <si>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</si>
  <si>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</si>
  <si>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</si>
  <si>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</si>
  <si>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</si>
  <si>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</si>
  <si>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</si>
  <si>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</si>
  <si>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</si>
  <si>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</si>
  <si>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</si>
  <si>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</si>
  <si>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</si>
  <si>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</si>
  <si>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</si>
  <si>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</si>
  <si>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</si>
  <si>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</si>
  <si>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</si>
  <si>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</si>
  <si>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</si>
  <si>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</si>
  <si>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</si>
  <si>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</si>
  <si>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</si>
  <si>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</si>
  <si>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</si>
  <si>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</si>
  <si>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</si>
  <si>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</si>
  <si>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</si>
  <si>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</si>
  <si>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</si>
  <si>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</si>
  <si>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</si>
  <si>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</si>
  <si>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</si>
  <si>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</si>
  <si>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</si>
  <si>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</si>
  <si>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</si>
  <si>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</si>
  <si>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</si>
  <si>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</si>
  <si>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</si>
  <si>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</si>
  <si>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</si>
  <si>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</si>
  <si>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</si>
  <si>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</si>
  <si>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</si>
  <si>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</si>
  <si>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</si>
  <si>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</si>
  <si>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</si>
  <si>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</si>
  <si>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</si>
  <si>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</si>
  <si>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</si>
  <si>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</si>
  <si>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</si>
  <si>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</si>
  <si>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</si>
  <si>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</si>
  <si>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</si>
  <si>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</si>
  <si>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</si>
  <si>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</si>
  <si>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</si>
  <si>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</si>
  <si>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</si>
  <si>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</si>
  <si>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</si>
  <si>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</si>
  <si>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</si>
  <si>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</si>
  <si>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</si>
  <si>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</si>
  <si>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</si>
  <si>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</si>
  <si>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</si>
  <si>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</si>
  <si>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</si>
  <si>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</si>
  <si>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</si>
  <si>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</si>
  <si>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</si>
  <si>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</si>
  <si>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</si>
  <si>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</si>
  <si>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</si>
  <si>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</si>
  <si>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</si>
  <si>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</si>
  <si>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</si>
  <si>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</si>
  <si>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</si>
  <si>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</si>
  <si>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</si>
  <si>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</si>
  <si>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</si>
  <si>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</si>
  <si>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</si>
  <si>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</si>
  <si>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</si>
  <si>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</si>
  <si>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</si>
  <si>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</si>
  <si>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</si>
  <si>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</si>
  <si>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</si>
  <si>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</si>
  <si>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</si>
  <si>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</si>
  <si>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</si>
  <si>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</si>
  <si>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</si>
  <si>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</si>
  <si>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</si>
  <si>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</si>
  <si>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</si>
  <si>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</si>
  <si>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</si>
  <si>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</si>
  <si>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</si>
  <si>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</si>
  <si>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</si>
  <si>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</si>
  <si>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</si>
  <si>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</si>
  <si>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</si>
  <si>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</si>
  <si>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</si>
  <si>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</si>
  <si>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</si>
  <si>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</si>
  <si>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</si>
  <si>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</si>
  <si>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</si>
  <si>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</si>
  <si>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</si>
  <si>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</si>
  <si>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</si>
  <si>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</si>
  <si>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</si>
  <si>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</si>
  <si>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</si>
  <si>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</si>
  <si>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</si>
  <si>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</si>
  <si>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</si>
  <si>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</si>
  <si>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</si>
  <si>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</si>
  <si>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</si>
  <si>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</si>
  <si>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</si>
  <si>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</si>
  <si>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</si>
  <si>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</si>
  <si>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</si>
  <si>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</si>
  <si>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</si>
  <si>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</si>
  <si>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</si>
  <si>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</si>
  <si>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</si>
  <si>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</si>
  <si>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</si>
  <si>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</si>
  <si>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</si>
  <si>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</si>
  <si>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</si>
  <si>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</si>
  <si>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</si>
  <si>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</si>
  <si>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</si>
  <si>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</si>
  <si>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</si>
  <si>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</si>
  <si>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</si>
  <si>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</si>
  <si>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</si>
  <si>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</si>
  <si>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</si>
  <si>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</si>
  <si>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</si>
  <si>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</si>
  <si>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</si>
  <si>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</si>
  <si>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</si>
  <si>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</si>
  <si>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</si>
  <si>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</si>
  <si>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</si>
  <si>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</si>
  <si>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</si>
  <si>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</si>
  <si>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</si>
  <si>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</si>
  <si>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</si>
  <si>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</si>
  <si>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</si>
  <si>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</si>
  <si>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</si>
  <si>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</si>
  <si>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</si>
  <si>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</si>
  <si>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</si>
  <si>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</si>
  <si>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</si>
  <si>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</si>
  <si>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</si>
  <si>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</si>
  <si>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</si>
  <si>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</si>
  <si>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</si>
  <si>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</si>
  <si>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</si>
  <si>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</si>
  <si>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</si>
  <si>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</si>
  <si>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</si>
  <si>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</si>
  <si>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</si>
  <si>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</si>
  <si>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</si>
  <si>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</si>
  <si>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</si>
  <si>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</si>
  <si>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</si>
  <si>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</si>
  <si>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</si>
  <si>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</si>
  <si>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</si>
  <si>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</si>
  <si>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</si>
  <si>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</si>
  <si>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</si>
  <si>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</si>
  <si>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</si>
  <si>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</si>
  <si>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</si>
  <si>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</si>
  <si>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</si>
  <si>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</si>
  <si>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</si>
  <si>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</si>
  <si>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</si>
  <si>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</si>
  <si>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</si>
  <si>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</si>
  <si>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</si>
  <si>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</si>
  <si>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</si>
  <si>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</si>
  <si>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</si>
  <si>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</si>
  <si>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</si>
  <si>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</si>
  <si>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</si>
  <si>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</si>
  <si>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</si>
  <si>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</si>
  <si>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</si>
  <si>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</si>
  <si>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</si>
  <si>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</si>
  <si>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</si>
  <si>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</si>
  <si>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</si>
  <si>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</si>
  <si>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</si>
  <si>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</si>
  <si>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</si>
  <si>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</si>
  <si>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</si>
  <si>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</si>
  <si>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</si>
  <si>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</si>
  <si>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</si>
  <si>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</si>
  <si>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</si>
  <si>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</si>
  <si>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</si>
  <si>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</si>
  <si>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</si>
  <si>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</si>
  <si>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</si>
  <si>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</si>
  <si>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</si>
  <si>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</si>
  <si>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</si>
  <si>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</si>
  <si>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</si>
  <si>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</si>
  <si>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</si>
  <si>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</si>
  <si>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</si>
  <si>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</si>
  <si>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</si>
  <si>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</si>
  <si>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</si>
  <si>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</si>
  <si>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</si>
  <si>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</si>
  <si>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</si>
  <si>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</si>
  <si>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</si>
  <si>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</si>
  <si>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</si>
  <si>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</si>
  <si>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</si>
  <si>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</si>
  <si>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</si>
  <si>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</si>
  <si>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</si>
  <si>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</si>
  <si>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</si>
  <si>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</si>
  <si>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</si>
  <si>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</si>
  <si>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</si>
  <si>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</si>
  <si>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</si>
  <si>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</si>
  <si>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</si>
  <si>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</si>
  <si>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</si>
  <si>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</si>
  <si>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</si>
  <si>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</si>
  <si>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</si>
  <si>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</si>
  <si>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</si>
  <si>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</si>
  <si>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</si>
  <si>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</si>
  <si>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</si>
  <si>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</si>
  <si>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</si>
  <si>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</si>
  <si>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</si>
  <si>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</si>
  <si>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</si>
  <si>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</si>
  <si>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</si>
  <si>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</si>
  <si>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</si>
  <si>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</si>
  <si>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</si>
  <si>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</si>
  <si>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</si>
  <si>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</si>
  <si>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</si>
  <si>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</si>
  <si>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</si>
  <si>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</si>
  <si>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</si>
  <si>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</si>
  <si>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</si>
  <si>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</si>
  <si>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</si>
  <si>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</si>
  <si>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</si>
  <si>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</si>
  <si>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</si>
  <si>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</si>
  <si>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</si>
  <si>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</si>
  <si>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</si>
  <si>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</si>
  <si>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</si>
  <si>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</si>
  <si>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</si>
  <si>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</si>
  <si>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</si>
  <si>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</si>
  <si>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</si>
  <si>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</si>
  <si>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</si>
  <si>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</si>
  <si>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</si>
  <si>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</si>
  <si>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</si>
  <si>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</si>
  <si>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</si>
  <si>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</si>
  <si>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</si>
  <si>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</si>
  <si>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</si>
  <si>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</si>
  <si>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</si>
  <si>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</si>
  <si>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</si>
  <si>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</si>
  <si>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</si>
  <si>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</si>
  <si>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</si>
  <si>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</si>
  <si>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</si>
  <si>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</si>
  <si>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</si>
  <si>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</si>
  <si>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</si>
  <si>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</si>
  <si>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</si>
  <si>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</si>
  <si>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</si>
  <si>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</si>
  <si>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</si>
  <si>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</si>
  <si>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</si>
  <si>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</si>
  <si>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</si>
  <si>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</si>
  <si>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</si>
  <si>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</si>
  <si>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</si>
  <si>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</si>
  <si>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</si>
  <si>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</si>
  <si>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</si>
  <si>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</si>
  <si>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</si>
  <si>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</si>
  <si>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</si>
  <si>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</si>
  <si>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</si>
  <si>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</si>
  <si>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</si>
  <si>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</si>
  <si>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</si>
  <si>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</si>
  <si>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</si>
  <si>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</si>
  <si>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</si>
  <si>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</si>
  <si>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</si>
  <si>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</si>
  <si>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</si>
  <si>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</si>
  <si>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</si>
  <si>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</si>
  <si>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</si>
  <si>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</si>
  <si>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</si>
  <si>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</si>
  <si>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</si>
  <si>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</si>
  <si>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</si>
  <si>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</si>
  <si>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</si>
  <si>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</si>
  <si>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</si>
  <si>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</si>
  <si>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</si>
  <si>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</si>
  <si>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</si>
  <si>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</si>
  <si>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</si>
  <si>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</si>
  <si>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</si>
  <si>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</si>
  <si>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</si>
  <si>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</si>
  <si>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</si>
  <si>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</si>
  <si>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</si>
  <si>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</si>
  <si>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</si>
  <si>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</si>
  <si>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</si>
  <si>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</si>
  <si>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</si>
  <si>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</si>
  <si>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</si>
  <si>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</si>
  <si>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</si>
  <si>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</si>
  <si>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</si>
  <si>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</si>
  <si>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</si>
  <si>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</si>
  <si>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</si>
  <si>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</si>
  <si>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</si>
  <si>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</si>
  <si>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</si>
  <si>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</si>
  <si>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</si>
  <si>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</si>
  <si>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</si>
  <si>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</si>
  <si>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</si>
  <si>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</si>
  <si>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</si>
  <si>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</si>
  <si>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</si>
  <si>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</si>
  <si>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</si>
  <si>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</si>
  <si>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</si>
  <si>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</si>
  <si>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</si>
  <si>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</si>
  <si>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</si>
  <si>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</si>
  <si>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</si>
  <si>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</si>
  <si>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</si>
  <si>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</si>
  <si>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</si>
  <si>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</si>
  <si>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</si>
  <si>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</si>
  <si>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</si>
  <si>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</si>
  <si>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</si>
  <si>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</si>
  <si>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</si>
  <si>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</si>
  <si>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</si>
  <si>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</si>
  <si>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</si>
  <si>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</si>
  <si>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</si>
  <si>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</si>
  <si>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</si>
  <si>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</si>
  <si>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</si>
  <si>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</si>
  <si>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</si>
  <si>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</si>
  <si>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</si>
  <si>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</si>
  <si>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</si>
  <si>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</si>
  <si>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</si>
  <si>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</si>
  <si>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</si>
  <si>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</si>
  <si>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</si>
  <si>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</si>
  <si>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</si>
  <si>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</si>
  <si>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</si>
  <si>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</si>
  <si>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</si>
  <si>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</si>
  <si>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</si>
  <si>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</si>
  <si>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</si>
  <si>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</si>
  <si>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</si>
  <si>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</si>
  <si>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</si>
  <si>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</si>
  <si>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</si>
  <si>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</si>
  <si>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</si>
  <si>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</si>
  <si>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</si>
  <si>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</si>
  <si>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</si>
  <si>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</si>
  <si>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</si>
  <si>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</si>
  <si>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</si>
  <si>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</si>
  <si>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</si>
  <si>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</si>
  <si>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</si>
  <si>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</si>
  <si>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</si>
  <si>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</si>
  <si>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</si>
  <si>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</si>
  <si>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</si>
  <si>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</si>
  <si>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</si>
  <si>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</si>
  <si>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</si>
  <si>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</si>
  <si>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</si>
  <si>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</si>
  <si>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</si>
  <si>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</si>
  <si>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</si>
  <si>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</si>
  <si>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</si>
  <si>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</si>
  <si>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</si>
  <si>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</si>
  <si>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</si>
  <si>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</si>
  <si>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</si>
  <si>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</si>
  <si>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</si>
  <si>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</si>
  <si>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</si>
  <si>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</si>
  <si>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</si>
  <si>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</si>
  <si>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</si>
  <si>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</si>
  <si>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</si>
  <si>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</si>
  <si>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</si>
  <si>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</si>
  <si>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</si>
  <si>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</si>
  <si>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</si>
  <si>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</si>
  <si>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</si>
  <si>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</si>
  <si>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</si>
  <si>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</si>
  <si>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</si>
  <si>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</si>
  <si>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</si>
  <si>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</si>
  <si>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</si>
  <si>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</si>
  <si>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</si>
  <si>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</si>
  <si>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</si>
  <si>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</si>
  <si>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</si>
  <si>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</si>
  <si>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</si>
  <si>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</si>
  <si>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</si>
  <si>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</si>
  <si>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</si>
  <si>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</si>
  <si>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</si>
  <si>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</si>
  <si>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</si>
  <si>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</si>
  <si>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</si>
  <si>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</si>
  <si>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</si>
  <si>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</si>
  <si>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</si>
  <si>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</si>
  <si>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</si>
  <si>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</si>
  <si>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</si>
  <si>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</si>
  <si>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</si>
  <si>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</si>
  <si>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</si>
  <si>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</si>
  <si>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</si>
  <si>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</si>
  <si>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</si>
  <si>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</si>
  <si>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</si>
  <si>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</si>
  <si>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</si>
  <si>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</si>
  <si>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</si>
  <si>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</si>
  <si>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</si>
  <si>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</si>
  <si>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</si>
  <si>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</si>
  <si>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</si>
  <si>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</si>
  <si>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</si>
  <si>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</si>
  <si>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</si>
  <si>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</si>
  <si>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</si>
  <si>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</si>
  <si>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</si>
  <si>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</si>
  <si>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</si>
  <si>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</si>
  <si>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</si>
  <si>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</si>
  <si>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</si>
  <si>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</si>
  <si>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</si>
  <si>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</si>
  <si>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</si>
  <si>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</si>
  <si>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</si>
  <si>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</si>
  <si>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</si>
  <si>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</si>
  <si>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</si>
  <si>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</si>
  <si>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</si>
  <si>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</si>
  <si>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</si>
  <si>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</si>
  <si>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</si>
  <si>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</si>
  <si>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</si>
  <si>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</si>
  <si>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</si>
  <si>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</si>
  <si>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</si>
  <si>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</si>
  <si>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</si>
  <si>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</si>
  <si>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</si>
  <si>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</si>
  <si>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</si>
  <si>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</si>
  <si>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</si>
  <si>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</si>
  <si>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</si>
  <si>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</si>
  <si>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</si>
  <si>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</si>
  <si>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</si>
  <si>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</si>
  <si>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</si>
  <si>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</si>
  <si>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</si>
  <si>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</si>
  <si>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</si>
  <si>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</si>
  <si>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</si>
  <si>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</si>
  <si>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</si>
  <si>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</si>
  <si>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</si>
  <si>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</si>
  <si>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</si>
  <si>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</si>
  <si>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</si>
  <si>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</si>
  <si>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</si>
  <si>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</si>
  <si>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</si>
  <si>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</si>
  <si>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</si>
  <si>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</si>
  <si>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</si>
  <si>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</si>
  <si>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</si>
  <si>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</si>
  <si>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</si>
  <si>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</si>
  <si>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</si>
  <si>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</si>
  <si>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</si>
  <si>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</si>
  <si>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</si>
  <si>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</si>
  <si>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</si>
  <si>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</si>
  <si>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</si>
  <si>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</si>
  <si>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</si>
  <si>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</si>
  <si>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</si>
  <si>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</si>
  <si>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</si>
  <si>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</si>
  <si>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</si>
  <si>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</si>
  <si>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</si>
  <si>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</si>
  <si>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</si>
  <si>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</si>
  <si>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</si>
  <si>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</si>
  <si>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</si>
  <si>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</si>
  <si>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</si>
  <si>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</si>
  <si>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</si>
  <si>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</si>
  <si>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</si>
  <si>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</si>
  <si>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</si>
  <si>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</si>
  <si>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</si>
  <si>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</si>
  <si>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</si>
  <si>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</si>
  <si>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</si>
  <si>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</si>
  <si>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</si>
  <si>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</si>
  <si>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</si>
  <si>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</si>
  <si>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</si>
  <si>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</si>
  <si>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</si>
  <si>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</si>
  <si>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</si>
  <si>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</si>
  <si>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</si>
  <si>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</si>
  <si>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</si>
  <si>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</si>
  <si>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</si>
  <si>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</si>
  <si>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</si>
  <si>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</si>
  <si>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</si>
  <si>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</si>
  <si>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</si>
  <si>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</si>
  <si>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</si>
  <si>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</si>
  <si>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</si>
  <si>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</si>
  <si>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</si>
  <si>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</si>
  <si>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</si>
  <si>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</si>
  <si>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</si>
  <si>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</si>
  <si>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</si>
  <si>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</si>
  <si>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</si>
  <si>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</si>
  <si>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</si>
  <si>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</si>
  <si>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</si>
  <si>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</si>
  <si>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</si>
  <si>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</si>
  <si>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</si>
  <si>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</si>
  <si>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</si>
  <si>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</si>
  <si>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</si>
  <si>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</si>
  <si>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</si>
  <si>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</si>
  <si>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</si>
  <si>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</si>
  <si>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</si>
  <si>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</si>
  <si>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</si>
  <si>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</si>
  <si>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</si>
  <si>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</si>
  <si>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</si>
  <si>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</si>
  <si>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</si>
  <si>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</si>
  <si>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</si>
  <si>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</si>
  <si>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</si>
  <si>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</si>
  <si>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</si>
  <si>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</si>
  <si>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</si>
  <si>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</si>
  <si>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</si>
  <si>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</si>
  <si>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</si>
  <si>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</si>
  <si>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</si>
  <si>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</si>
  <si>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</si>
  <si>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</si>
  <si>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</si>
  <si>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</si>
  <si>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</si>
  <si>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</si>
  <si>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</si>
  <si>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</si>
  <si>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</si>
  <si>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</si>
  <si>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</si>
  <si>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</si>
  <si>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</si>
  <si>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</si>
  <si>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</si>
  <si>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</si>
  <si>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</si>
  <si>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</si>
  <si>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</si>
  <si>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</si>
  <si>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</si>
  <si>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</si>
  <si>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</si>
  <si>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</si>
  <si>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</si>
  <si>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</si>
  <si>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</si>
  <si>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</si>
  <si>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</si>
  <si>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</si>
  <si>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</si>
  <si>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</si>
  <si>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</si>
  <si>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</si>
  <si>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</si>
  <si>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</si>
  <si>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</si>
  <si>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</si>
  <si>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</si>
  <si>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</si>
  <si>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</si>
  <si>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</si>
  <si>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</si>
  <si>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</si>
  <si>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</si>
  <si>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</si>
  <si>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</si>
  <si>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</si>
  <si>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</si>
  <si>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</si>
  <si>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</si>
  <si>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</si>
  <si>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</si>
  <si>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</si>
  <si>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</si>
  <si>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</si>
  <si>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</si>
  <si>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</si>
  <si>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</si>
  <si>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</si>
  <si>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</si>
  <si>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</si>
  <si>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</si>
  <si>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</si>
  <si>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</si>
  <si>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</si>
  <si>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</si>
  <si>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</si>
  <si>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</si>
  <si>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</si>
  <si>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</si>
  <si>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</si>
  <si>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</si>
  <si>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</si>
  <si>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</si>
  <si>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</si>
  <si>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</si>
  <si>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</si>
  <si>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</si>
  <si>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</si>
  <si>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</si>
  <si>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</si>
  <si>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</si>
  <si>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</si>
  <si>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</si>
  <si>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</si>
  <si>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</si>
  <si>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</si>
  <si>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</si>
  <si>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</si>
  <si>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</si>
  <si>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</si>
  <si>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</si>
  <si>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</si>
  <si>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</si>
  <si>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</si>
  <si>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</si>
  <si>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</si>
  <si>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</si>
  <si>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</si>
  <si>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</si>
  <si>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</si>
  <si>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</si>
  <si>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</si>
  <si>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</si>
  <si>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</si>
  <si>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</si>
  <si>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</si>
  <si>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</si>
  <si>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</si>
  <si>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</si>
  <si>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</si>
  <si>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</si>
  <si>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</si>
  <si>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</si>
  <si>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</si>
  <si>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</si>
  <si>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</si>
  <si>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</si>
  <si>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</si>
  <si>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</si>
  <si>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</si>
  <si>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</si>
  <si>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</si>
  <si>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</si>
  <si>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</si>
  <si>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</si>
  <si>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</si>
  <si>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</si>
  <si>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</si>
  <si>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</si>
  <si>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</si>
  <si>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</si>
  <si>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</si>
  <si>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</si>
  <si>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</si>
  <si>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</si>
  <si>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</si>
  <si>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</si>
  <si>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</si>
  <si>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</si>
  <si>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</si>
  <si>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</si>
  <si>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</si>
  <si>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</si>
  <si>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</si>
  <si>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</si>
  <si>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</si>
  <si>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</si>
  <si>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</si>
  <si>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</si>
  <si>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</si>
  <si>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</si>
  <si>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</si>
  <si>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</si>
  <si>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</si>
  <si>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</si>
  <si>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</si>
  <si>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</si>
  <si>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</si>
  <si>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</si>
  <si>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</si>
  <si>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</si>
  <si>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</si>
  <si>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</si>
  <si>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</si>
  <si>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</si>
  <si>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</si>
  <si>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</si>
  <si>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</si>
  <si>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</si>
  <si>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</si>
  <si>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</si>
  <si>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</si>
  <si>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</si>
  <si>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</si>
  <si>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</si>
  <si>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</si>
  <si>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</si>
  <si>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</si>
  <si>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</si>
  <si>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</si>
  <si>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</si>
  <si>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</si>
  <si>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</si>
  <si>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</si>
  <si>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</si>
  <si>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</si>
  <si>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</si>
  <si>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</si>
  <si>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</si>
  <si>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</si>
  <si>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</si>
  <si>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</si>
  <si>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</si>
  <si>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</si>
  <si>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</si>
  <si>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</si>
  <si>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</si>
  <si>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</si>
  <si>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</si>
  <si>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</si>
  <si>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</si>
  <si>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</si>
  <si>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</si>
  <si>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</si>
  <si>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</si>
  <si>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</si>
  <si>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</si>
  <si>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</si>
  <si>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</si>
  <si>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</si>
  <si>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</si>
  <si>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</si>
  <si>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</si>
  <si>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</si>
  <si>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</si>
  <si>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</si>
  <si>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</si>
  <si>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</si>
  <si>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</si>
  <si>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</si>
  <si>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</si>
  <si>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</si>
  <si>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</si>
  <si>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</si>
  <si>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</si>
  <si>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</si>
  <si>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</si>
  <si>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</si>
  <si>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</si>
  <si>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</si>
  <si>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</si>
  <si>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</si>
  <si>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</si>
  <si>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</si>
  <si>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</si>
  <si>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</si>
  <si>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</si>
  <si>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</si>
  <si>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</si>
  <si>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</si>
  <si>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</si>
  <si>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</si>
  <si>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</si>
  <si>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</si>
  <si>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</si>
  <si>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</si>
  <si>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</si>
  <si>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</si>
  <si>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</si>
  <si>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</si>
  <si>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</si>
  <si>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</si>
  <si>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</si>
  <si>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</si>
  <si>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</si>
  <si>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</si>
  <si>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</si>
  <si>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</si>
  <si>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</si>
  <si>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</si>
  <si>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</si>
  <si>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</si>
  <si>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</si>
  <si>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</si>
  <si>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</si>
  <si>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</si>
  <si>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</si>
  <si>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</si>
  <si>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</si>
  <si>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</si>
  <si>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</si>
  <si>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</si>
  <si>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</si>
  <si>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</si>
  <si>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</si>
  <si>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</si>
  <si>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</si>
  <si>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</si>
  <si>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</si>
  <si>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</si>
  <si>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</si>
  <si>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</si>
  <si>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</si>
  <si>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</si>
  <si>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</si>
  <si>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</si>
  <si>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</si>
  <si>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</si>
  <si>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</si>
  <si>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</si>
  <si>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</si>
  <si>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</si>
  <si>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</si>
  <si>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</si>
  <si>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</si>
  <si>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</si>
  <si>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</si>
  <si>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</si>
  <si>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</si>
  <si>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</si>
  <si>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</si>
  <si>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</si>
  <si>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</si>
  <si>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</si>
  <si>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</si>
  <si>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</si>
  <si>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</si>
  <si>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</si>
  <si>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</si>
  <si>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</si>
  <si>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</si>
  <si>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</si>
  <si>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</si>
  <si>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</si>
  <si>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</si>
  <si>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</si>
  <si>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</si>
  <si>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</si>
  <si>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</si>
  <si>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</si>
  <si>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</si>
  <si>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</si>
  <si>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</si>
  <si>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</si>
  <si>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</si>
  <si>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</si>
  <si>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</si>
  <si>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</si>
  <si>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</si>
  <si>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</si>
  <si>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</si>
  <si>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</si>
  <si>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</si>
  <si>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</si>
  <si>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</si>
  <si>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</si>
  <si>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</si>
  <si>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</si>
  <si>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</si>
  <si>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</si>
  <si>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</si>
  <si>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</si>
  <si>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</si>
  <si>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</si>
  <si>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</si>
  <si>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</si>
  <si>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</si>
  <si>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</si>
  <si>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</si>
  <si>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</si>
  <si>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</si>
  <si>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</si>
  <si>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</si>
  <si>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</si>
  <si>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</si>
  <si>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</si>
  <si>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</si>
  <si>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</si>
  <si>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</si>
  <si>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</si>
  <si>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</si>
  <si>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</si>
  <si>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</si>
  <si>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</si>
  <si>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</si>
  <si>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</si>
  <si>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</si>
  <si>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</si>
  <si>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</si>
  <si>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</si>
  <si>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</si>
  <si>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</si>
  <si>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</si>
  <si>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</si>
  <si>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</si>
  <si>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</si>
  <si>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</si>
  <si>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</si>
  <si>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</si>
  <si>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</si>
  <si>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</si>
  <si>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</si>
  <si>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</si>
  <si>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</si>
  <si>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</si>
  <si>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</si>
  <si>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</si>
  <si>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</si>
  <si>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</si>
  <si>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</si>
  <si>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</si>
  <si>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</si>
  <si>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</si>
  <si>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</si>
  <si>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</si>
  <si>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</si>
  <si>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</si>
  <si>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</si>
  <si>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</si>
  <si>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</si>
  <si>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</si>
  <si>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</si>
  <si>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</si>
  <si>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</si>
  <si>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</si>
  <si>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</si>
  <si>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</si>
  <si>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</si>
  <si>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</si>
  <si>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</si>
  <si>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</si>
  <si>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</si>
  <si>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</si>
  <si>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</si>
  <si>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</si>
  <si>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</si>
  <si>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</si>
  <si>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</si>
  <si>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</si>
  <si>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</si>
  <si>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</si>
  <si>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</si>
  <si>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</si>
  <si>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</si>
  <si>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</si>
  <si>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</si>
  <si>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</si>
  <si>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</si>
  <si>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</si>
  <si>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</si>
  <si>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</si>
  <si>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</si>
  <si>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</si>
  <si>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</si>
  <si>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</si>
  <si>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</si>
  <si>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</si>
  <si>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</si>
  <si>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</si>
  <si>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</si>
  <si>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</si>
  <si>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</si>
  <si>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</si>
  <si>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</si>
  <si>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</si>
  <si>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</si>
  <si>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</si>
  <si>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</si>
  <si>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</si>
  <si>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</si>
  <si>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</si>
  <si>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</si>
  <si>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</si>
  <si>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</si>
  <si>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</si>
  <si>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</si>
  <si>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</si>
  <si>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</si>
  <si>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</si>
  <si>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</si>
  <si>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</si>
  <si>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</si>
  <si>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</si>
  <si>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</si>
  <si>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</si>
  <si>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</si>
  <si>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</si>
  <si>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</si>
  <si>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</si>
  <si>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</si>
  <si>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</si>
  <si>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</si>
  <si>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</si>
  <si>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</si>
  <si>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</si>
  <si>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</si>
  <si>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</si>
  <si>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</si>
  <si>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</si>
  <si>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</si>
  <si>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</si>
  <si>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</si>
  <si>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</si>
  <si>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</si>
  <si>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</si>
  <si>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</si>
  <si>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</si>
  <si>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</si>
  <si>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</si>
  <si>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</si>
  <si>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</si>
  <si>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</si>
  <si>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</si>
  <si>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</si>
  <si>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</si>
  <si>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</si>
  <si>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</si>
  <si>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</si>
  <si>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</si>
  <si>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</si>
  <si>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</si>
  <si>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</si>
  <si>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</si>
  <si>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</si>
  <si>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</si>
  <si>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</si>
  <si>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</si>
  <si>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</si>
  <si>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</si>
  <si>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</si>
  <si>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</si>
  <si>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</si>
  <si>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</si>
  <si>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</si>
  <si>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</si>
  <si>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</si>
  <si>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</si>
  <si>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</si>
  <si>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</si>
  <si>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</si>
  <si>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</si>
  <si>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</si>
  <si>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</si>
  <si>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</si>
  <si>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</si>
  <si>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</si>
  <si>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</si>
  <si>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</si>
  <si>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</si>
  <si>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</si>
  <si>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</si>
  <si>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</si>
  <si>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</si>
  <si>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</si>
  <si>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</si>
  <si>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</si>
  <si>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</si>
  <si>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</si>
  <si>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</si>
  <si>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</si>
  <si>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</si>
  <si>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</si>
  <si>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</si>
  <si>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</si>
  <si>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</si>
  <si>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</si>
  <si>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</si>
  <si>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</si>
  <si>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</si>
  <si>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</si>
  <si>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</si>
  <si>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</si>
  <si>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</si>
  <si>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</si>
  <si>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</si>
  <si>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</si>
  <si>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</si>
  <si>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</si>
  <si>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</si>
  <si>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</si>
  <si>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</si>
  <si>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</si>
  <si>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</si>
  <si>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</si>
  <si>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</si>
  <si>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</si>
  <si>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</si>
  <si>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</si>
  <si>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</si>
  <si>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</si>
  <si>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</si>
  <si>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</si>
  <si>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</si>
  <si>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</si>
  <si>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</si>
  <si>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</si>
  <si>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</si>
  <si>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</si>
  <si>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</si>
  <si>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</si>
  <si>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</si>
  <si>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</si>
  <si>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</si>
  <si>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</si>
  <si>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</si>
  <si>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</si>
  <si>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</si>
  <si>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</si>
  <si>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</si>
  <si>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</si>
  <si>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</si>
  <si>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</si>
  <si>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</si>
  <si>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</si>
  <si>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</si>
  <si>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</si>
  <si>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</si>
  <si>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</si>
  <si>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</si>
  <si>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</si>
  <si>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</si>
  <si>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</si>
  <si>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</si>
  <si>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</si>
  <si>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</si>
  <si>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</si>
  <si>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</si>
  <si>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</si>
  <si>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</si>
  <si>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</si>
  <si>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</si>
  <si>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</si>
  <si>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</si>
  <si>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</si>
  <si>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</si>
  <si>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</si>
  <si>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</si>
  <si>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</si>
  <si>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</si>
  <si>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</si>
  <si>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</si>
  <si>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</si>
  <si>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</si>
  <si>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</si>
  <si>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</si>
  <si>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</si>
  <si>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</si>
  <si>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</si>
  <si>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</si>
  <si>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</si>
  <si>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</si>
  <si>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</si>
  <si>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</si>
  <si>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</si>
  <si>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</si>
  <si>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</si>
  <si>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</si>
  <si>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</si>
  <si>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</si>
  <si>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</si>
  <si>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</si>
  <si>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</si>
  <si>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</si>
  <si>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</si>
  <si>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</si>
  <si>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</si>
  <si>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</si>
  <si>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</si>
  <si>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</si>
  <si>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</si>
  <si>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</si>
  <si>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</si>
  <si>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</si>
  <si>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</si>
  <si>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</si>
  <si>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</si>
  <si>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</si>
  <si>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</si>
  <si>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</si>
  <si>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</si>
  <si>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</si>
  <si>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</si>
  <si>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</si>
  <si>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</si>
  <si>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</si>
  <si>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</si>
  <si>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</si>
  <si>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</si>
  <si>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</si>
  <si>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</si>
  <si>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</si>
  <si>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</si>
  <si>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</si>
  <si>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</si>
  <si>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</si>
  <si>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</si>
  <si>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</si>
  <si>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</si>
  <si>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</si>
  <si>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</si>
  <si>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</si>
  <si>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</si>
  <si>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</si>
  <si>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</si>
  <si>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</si>
  <si>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</si>
  <si>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</si>
  <si>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</si>
  <si>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</si>
  <si>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</si>
  <si>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</si>
  <si>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</si>
  <si>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</si>
  <si>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</si>
  <si>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</si>
  <si>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</si>
  <si>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</si>
  <si>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</si>
  <si>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</si>
  <si>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</si>
  <si>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</si>
  <si>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</si>
  <si>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</si>
  <si>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</si>
  <si>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</si>
  <si>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</si>
  <si>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</si>
  <si>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</si>
  <si>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</si>
  <si>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</si>
  <si>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</si>
  <si>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</si>
  <si>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</si>
  <si>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</si>
  <si>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</si>
  <si>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</si>
  <si>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</si>
  <si>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</si>
  <si>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</si>
  <si>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</si>
  <si>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</si>
  <si>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</si>
  <si>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</si>
  <si>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</si>
  <si>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</si>
  <si>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</si>
  <si>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</si>
  <si>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</si>
  <si>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</si>
  <si>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</si>
  <si>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</si>
  <si>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</si>
  <si>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</si>
  <si>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</si>
  <si>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</si>
  <si>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</si>
  <si>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</si>
  <si>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</si>
  <si>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</si>
  <si>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</si>
  <si>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</si>
  <si>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</si>
  <si>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</si>
  <si>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</si>
  <si>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</si>
  <si>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</si>
  <si>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</si>
  <si>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</si>
  <si>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</si>
  <si>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</si>
  <si>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</si>
  <si>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</si>
  <si>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</si>
  <si>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</si>
  <si>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</si>
  <si>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</si>
  <si>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</si>
  <si>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</si>
  <si>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</si>
  <si>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</si>
  <si>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</si>
  <si>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</si>
  <si>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</si>
  <si>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</si>
  <si>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</si>
  <si>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</si>
  <si>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</si>
  <si>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</si>
  <si>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</si>
  <si>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</si>
  <si>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</si>
  <si>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</si>
  <si>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</si>
  <si>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</si>
  <si>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</si>
  <si>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</si>
  <si>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</si>
  <si>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</si>
  <si>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</si>
  <si>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</si>
  <si>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</si>
  <si>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</si>
  <si>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</si>
  <si>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</si>
  <si>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</si>
  <si>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</si>
  <si>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</si>
  <si>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</si>
  <si>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</si>
  <si>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</si>
  <si>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</si>
  <si>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</si>
  <si>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</si>
  <si>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</si>
  <si>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</si>
  <si>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</si>
  <si>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</si>
  <si>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</si>
  <si>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</si>
  <si>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</si>
  <si>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</si>
  <si>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</si>
  <si>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</si>
  <si>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</si>
  <si>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</si>
  <si>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</si>
  <si>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</si>
  <si>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</si>
  <si>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</si>
  <si>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</si>
  <si>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</si>
  <si>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</si>
  <si>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</si>
  <si>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</si>
  <si>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</si>
  <si>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</si>
  <si>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</si>
  <si>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</si>
  <si>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</si>
  <si>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</si>
  <si>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</si>
  <si>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</si>
  <si>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</si>
  <si>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</si>
  <si>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</si>
  <si>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</si>
  <si>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</si>
  <si>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</si>
  <si>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</si>
  <si>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</si>
  <si>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</si>
  <si>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</si>
  <si>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</si>
  <si>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</si>
  <si>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</si>
  <si>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</si>
  <si>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</si>
  <si>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</si>
  <si>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</si>
  <si>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</si>
  <si>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</si>
  <si>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</si>
  <si>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</si>
  <si>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</si>
  <si>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</si>
  <si>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</si>
  <si>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</si>
  <si>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</si>
  <si>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</si>
  <si>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</si>
  <si>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</si>
  <si>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</si>
  <si>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</si>
  <si>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</si>
  <si>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</si>
  <si>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</si>
  <si>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</si>
  <si>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</si>
  <si>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</si>
  <si>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</si>
  <si>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</si>
  <si>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</si>
  <si>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</si>
  <si>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</si>
  <si>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</si>
  <si>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</si>
  <si>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</si>
  <si>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</si>
  <si>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</si>
  <si>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</si>
  <si>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</si>
  <si>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</si>
  <si>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</si>
  <si>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</si>
  <si>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</si>
  <si>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</si>
  <si>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</si>
  <si>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</si>
  <si>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</si>
  <si>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</si>
  <si>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</si>
  <si>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</si>
  <si>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</si>
  <si>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</si>
  <si>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</si>
  <si>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</si>
  <si>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</si>
  <si>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</si>
  <si>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</si>
  <si>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</si>
  <si>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</si>
  <si>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</si>
  <si>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</si>
  <si>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</si>
  <si>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</si>
  <si>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</si>
  <si>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</si>
  <si>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</si>
  <si>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</si>
  <si>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</si>
  <si>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</si>
  <si>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</si>
  <si>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</si>
  <si>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</si>
  <si>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</si>
  <si>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</si>
  <si>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</si>
  <si>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</si>
  <si>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</si>
  <si>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</si>
  <si>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</si>
  <si>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</si>
  <si>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</si>
  <si>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</si>
  <si>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</si>
  <si>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</si>
  <si>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</si>
  <si>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</si>
  <si>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</si>
  <si>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</si>
  <si>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</si>
  <si>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</si>
  <si>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</si>
  <si>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</si>
  <si>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</si>
  <si>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</si>
  <si>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</si>
  <si>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</si>
  <si>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</si>
  <si>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</si>
  <si>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</si>
  <si>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</si>
  <si>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</si>
  <si>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</si>
  <si>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</si>
  <si>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</si>
  <si>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</si>
  <si>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</si>
  <si>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</si>
  <si>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</si>
  <si>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</si>
  <si>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</si>
  <si>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</si>
  <si>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</si>
  <si>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</si>
  <si>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</si>
  <si>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</si>
  <si>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</si>
  <si>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</si>
  <si>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</si>
  <si>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</si>
  <si>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</si>
  <si>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</si>
  <si>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</si>
  <si>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</si>
  <si>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</si>
  <si>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</si>
  <si>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</si>
  <si>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</si>
  <si>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</si>
  <si>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</si>
  <si>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</si>
  <si>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</si>
  <si>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</si>
  <si>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</si>
  <si>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</si>
  <si>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</si>
  <si>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</si>
  <si>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</si>
  <si>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</si>
  <si>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</si>
  <si>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</si>
  <si>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</si>
  <si>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</si>
  <si>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</si>
  <si>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</si>
  <si>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</si>
  <si>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</si>
  <si>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</si>
  <si>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</si>
  <si>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</si>
  <si>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</si>
  <si>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</si>
  <si>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</si>
  <si>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</si>
  <si>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</si>
  <si>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</si>
  <si>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</si>
  <si>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</si>
  <si>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</si>
  <si>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</si>
  <si>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</si>
  <si>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</si>
  <si>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</si>
  <si>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</si>
  <si>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</si>
  <si>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</si>
  <si>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</si>
  <si>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</si>
  <si>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</si>
  <si>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</si>
  <si>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</si>
  <si>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</si>
  <si>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</si>
  <si>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</si>
  <si>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</si>
  <si>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</si>
  <si>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</si>
  <si>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</si>
  <si>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</si>
  <si>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</si>
  <si>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</si>
  <si>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</si>
  <si>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</si>
  <si>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</si>
  <si>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</si>
  <si>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</si>
  <si>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</si>
  <si>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</si>
  <si>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</si>
  <si>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</si>
  <si>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</si>
  <si>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</si>
  <si>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</si>
  <si>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</si>
  <si>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</si>
  <si>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</si>
  <si>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</si>
  <si>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</si>
  <si>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</si>
  <si>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</si>
  <si>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</si>
  <si>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</si>
  <si>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</si>
  <si>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</si>
  <si>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</si>
  <si>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</si>
  <si>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</si>
  <si>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</si>
  <si>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</si>
  <si>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</si>
  <si>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</si>
  <si>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</si>
  <si>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</si>
  <si>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</si>
  <si>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</si>
  <si>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</si>
  <si>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</si>
  <si>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</si>
  <si>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</si>
  <si>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</si>
  <si>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</si>
  <si>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</si>
  <si>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</si>
  <si>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</si>
  <si>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</si>
  <si>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</si>
  <si>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</si>
  <si>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</si>
  <si>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</si>
  <si>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</si>
  <si>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</si>
  <si>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</si>
  <si>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</si>
  <si>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</si>
  <si>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</si>
  <si>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</si>
  <si>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</si>
  <si>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</si>
  <si>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</si>
  <si>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</si>
  <si>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</si>
  <si>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</si>
  <si>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</si>
  <si>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</si>
  <si>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</si>
  <si>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</si>
  <si>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</si>
  <si>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</si>
  <si>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</si>
  <si>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</si>
  <si>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</si>
  <si>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</si>
  <si>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</si>
  <si>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</si>
  <si>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</si>
  <si>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</si>
  <si>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</si>
  <si>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</si>
  <si>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</si>
  <si>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</si>
  <si>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</si>
  <si>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</si>
  <si>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</si>
  <si>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</si>
  <si>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</si>
  <si>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</si>
  <si>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</si>
  <si>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</si>
  <si>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</si>
  <si>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</si>
  <si>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</si>
  <si>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</si>
  <si>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</si>
  <si>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</si>
  <si>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</si>
  <si>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</si>
  <si>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</si>
  <si>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</si>
  <si>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</si>
  <si>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</si>
  <si>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</si>
  <si>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</si>
  <si>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</si>
  <si>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</si>
  <si>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</si>
  <si>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</si>
  <si>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</si>
  <si>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</si>
  <si>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</si>
  <si>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</si>
  <si>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</si>
  <si>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</si>
  <si>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</si>
  <si>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</si>
  <si>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</si>
  <si>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</si>
  <si>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</si>
  <si>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</si>
  <si>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</si>
  <si>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</si>
  <si>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</si>
  <si>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</si>
  <si>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</si>
  <si>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</si>
  <si>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</si>
  <si>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</si>
  <si>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</si>
  <si>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</si>
  <si>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</si>
  <si>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</si>
  <si>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</si>
  <si>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</si>
  <si>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</si>
  <si>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</si>
  <si>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</si>
  <si>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</si>
  <si>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</si>
  <si>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</si>
  <si>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</si>
  <si>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</si>
  <si>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</si>
  <si>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</si>
  <si>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</si>
  <si>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</si>
  <si>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</si>
  <si>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</si>
  <si>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</si>
  <si>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</si>
  <si>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</si>
  <si>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</si>
  <si>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</si>
  <si>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</si>
  <si>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</si>
  <si>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</si>
  <si>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</si>
  <si>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</si>
  <si>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</si>
  <si>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</si>
  <si>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</si>
  <si>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</si>
  <si>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</si>
  <si>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</si>
  <si>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</si>
  <si>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</si>
  <si>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</si>
  <si>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</si>
  <si>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</si>
  <si>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</si>
  <si>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</si>
  <si>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</si>
  <si>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</si>
  <si>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</si>
  <si>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</si>
  <si>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</si>
  <si>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</si>
  <si>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</si>
  <si>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</si>
  <si>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</si>
  <si>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</si>
  <si>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</si>
  <si>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</si>
  <si>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</si>
  <si>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</si>
  <si>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</si>
  <si>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</si>
  <si>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</si>
  <si>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</si>
  <si>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</si>
  <si>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</si>
  <si>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</si>
  <si>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</si>
  <si>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</si>
  <si>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</si>
  <si>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</si>
  <si>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</si>
  <si>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</si>
  <si>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</si>
  <si>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</si>
  <si>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</si>
  <si>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</si>
  <si>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</si>
  <si>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</si>
  <si>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</si>
  <si>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</si>
  <si>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</si>
  <si>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</si>
  <si>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</si>
  <si>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</si>
  <si>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</si>
  <si>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</si>
  <si>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</si>
  <si>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</si>
  <si>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</si>
  <si>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</si>
  <si>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</si>
  <si>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</si>
  <si>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</si>
  <si>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</si>
  <si>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</si>
  <si>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</si>
  <si>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</si>
  <si>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</si>
  <si>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</si>
  <si>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</si>
  <si>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</si>
  <si>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</si>
  <si>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</si>
  <si>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</si>
  <si>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</si>
  <si>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</si>
  <si>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</si>
  <si>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</si>
  <si>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</si>
  <si>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</si>
  <si>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</si>
  <si>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</si>
  <si>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</si>
  <si>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</si>
  <si>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</si>
  <si>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</si>
  <si>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</si>
  <si>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</si>
  <si>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</si>
  <si>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</si>
  <si>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</si>
  <si>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</si>
  <si>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</si>
  <si>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</si>
  <si>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</si>
  <si>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</si>
  <si>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</si>
  <si>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</si>
  <si>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</si>
  <si>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</si>
  <si>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</si>
  <si>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</si>
  <si>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</si>
  <si>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</si>
  <si>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</si>
  <si>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</si>
  <si>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</si>
  <si>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</si>
  <si>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</si>
  <si>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</si>
  <si>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</si>
  <si>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</si>
  <si>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</si>
  <si>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</si>
  <si>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</si>
  <si>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</si>
  <si>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</si>
  <si>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</si>
  <si>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</si>
  <si>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</si>
  <si>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</si>
  <si>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</si>
  <si>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</si>
  <si>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</si>
  <si>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</si>
  <si>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</si>
  <si>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</si>
  <si>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</si>
  <si>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</si>
  <si>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</si>
  <si>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</si>
  <si>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</si>
  <si>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</si>
  <si>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</si>
  <si>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</si>
  <si>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</si>
  <si>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</si>
  <si>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</si>
  <si>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</si>
  <si>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</si>
  <si>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</si>
  <si>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</si>
  <si>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</si>
  <si>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</si>
  <si>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</si>
  <si>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</si>
  <si>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</si>
  <si>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</si>
  <si>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</si>
  <si>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</si>
  <si>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</si>
  <si>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</si>
  <si>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</si>
  <si>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</si>
  <si>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</si>
  <si>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</si>
  <si>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</si>
  <si>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</si>
  <si>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</si>
  <si>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</si>
  <si>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</si>
  <si>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</si>
  <si>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</si>
  <si>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</si>
  <si>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</si>
  <si>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</si>
  <si>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</si>
  <si>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</si>
  <si>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</si>
  <si>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</si>
  <si>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</si>
  <si>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</si>
  <si>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</si>
  <si>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</si>
  <si>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</si>
  <si>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</si>
  <si>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</si>
  <si>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</si>
  <si>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</si>
  <si>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</si>
  <si>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</si>
  <si>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</si>
  <si>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</si>
  <si>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</si>
  <si>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</si>
  <si>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</si>
  <si>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</si>
  <si>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</si>
  <si>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</si>
  <si>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</si>
  <si>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</si>
  <si>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</si>
  <si>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</si>
  <si>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</si>
  <si>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</si>
  <si>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</si>
  <si>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</si>
  <si>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</si>
  <si>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</si>
  <si>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</si>
  <si>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</si>
  <si>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</si>
  <si>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</si>
  <si>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</si>
  <si>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</si>
  <si>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</si>
  <si>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</si>
  <si>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</si>
  <si>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</si>
  <si>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</si>
  <si>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</si>
  <si>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</si>
  <si>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</si>
  <si>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</si>
  <si>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</si>
  <si>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</si>
  <si>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</si>
  <si>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</si>
  <si>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</si>
  <si>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</si>
  <si>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</si>
  <si>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</si>
  <si>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</si>
  <si>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</si>
  <si>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</si>
  <si>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</si>
  <si>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</si>
  <si>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</si>
  <si>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</si>
  <si>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</si>
  <si>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</si>
  <si>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</si>
  <si>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</si>
  <si>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</si>
  <si>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</si>
  <si>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</si>
  <si>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</si>
  <si>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</si>
  <si>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</si>
  <si>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</si>
  <si>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</si>
  <si>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</si>
  <si>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</si>
  <si>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</si>
  <si>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</si>
  <si>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</si>
  <si>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</si>
  <si>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</si>
  <si>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</si>
  <si>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</si>
  <si>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</si>
  <si>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</si>
  <si>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</si>
  <si>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</si>
  <si>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</si>
  <si>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</si>
  <si>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</si>
  <si>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</si>
  <si>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</si>
  <si>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</si>
  <si>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</si>
  <si>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</si>
  <si>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</si>
  <si>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</si>
  <si>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</si>
  <si>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</si>
  <si>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</si>
  <si>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</si>
  <si>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</si>
  <si>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</si>
  <si>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</si>
  <si>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</si>
  <si>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</si>
  <si>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</si>
  <si>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</si>
  <si>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</si>
  <si>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</si>
  <si>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</si>
  <si>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</si>
  <si>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</si>
  <si>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</si>
  <si>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</si>
  <si>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</si>
  <si>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</si>
  <si>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</si>
  <si>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</si>
  <si>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</si>
  <si>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</si>
  <si>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</si>
  <si>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</si>
  <si>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</si>
  <si>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</si>
  <si>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</si>
  <si>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</si>
  <si>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</si>
  <si>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</si>
  <si>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</si>
  <si>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</si>
  <si>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</si>
  <si>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</si>
  <si>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</si>
  <si>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</si>
  <si>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</si>
  <si>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</si>
  <si>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</si>
  <si>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</si>
  <si>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</si>
  <si>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</si>
  <si>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</si>
  <si>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</si>
  <si>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</si>
  <si>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</si>
  <si>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</si>
  <si>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</si>
  <si>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</si>
  <si>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</si>
  <si>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</si>
  <si>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</si>
  <si>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</si>
  <si>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</si>
  <si>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</si>
  <si>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</si>
  <si>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</si>
  <si>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</si>
  <si>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</si>
  <si>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</si>
  <si>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</si>
  <si>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</si>
  <si>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</si>
  <si>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</si>
  <si>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</si>
  <si>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</si>
  <si>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</si>
  <si>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</si>
  <si>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</si>
  <si>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</si>
  <si>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</si>
  <si>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</si>
  <si>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</si>
  <si>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</si>
  <si>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</si>
  <si>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</si>
  <si>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</si>
  <si>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</si>
  <si>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</si>
  <si>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</si>
  <si>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</si>
  <si>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</si>
  <si>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</si>
  <si>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</si>
  <si>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</si>
  <si>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</si>
  <si>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</si>
  <si>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</si>
  <si>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</si>
  <si>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</si>
  <si>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</si>
  <si>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</si>
  <si>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</si>
  <si>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</si>
  <si>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</si>
  <si>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</si>
  <si>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</si>
  <si>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</si>
  <si>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</si>
  <si>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</si>
  <si>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</si>
  <si>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</si>
  <si>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</si>
  <si>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</si>
  <si>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</si>
  <si>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</si>
  <si>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</si>
  <si>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</si>
  <si>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</si>
  <si>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</si>
  <si>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</si>
  <si>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</si>
  <si>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</si>
  <si>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</si>
  <si>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</si>
  <si>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</si>
  <si>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</si>
  <si>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</si>
  <si>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</si>
  <si>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</si>
  <si>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</si>
  <si>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</si>
  <si>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</si>
  <si>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</si>
  <si>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</si>
  <si>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</si>
  <si>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</si>
  <si>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</si>
  <si>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</si>
  <si>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</si>
  <si>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</si>
  <si>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</si>
  <si>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</si>
  <si>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</si>
  <si>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</si>
  <si>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</si>
  <si>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</si>
  <si>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</si>
  <si>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</si>
  <si>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</si>
  <si>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</si>
  <si>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</si>
  <si>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</si>
  <si>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</si>
  <si>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</si>
  <si>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</si>
  <si>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</si>
  <si>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</si>
  <si>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</si>
  <si>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</si>
  <si>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</si>
  <si>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</si>
  <si>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</si>
  <si>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</si>
  <si>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</si>
  <si>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</si>
  <si>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</si>
  <si>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</si>
  <si>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</si>
  <si>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</si>
  <si>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</si>
  <si>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</si>
  <si>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</si>
  <si>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</si>
  <si>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</si>
  <si>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</si>
  <si>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</si>
  <si>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</si>
  <si>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</si>
  <si>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</si>
  <si>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</si>
  <si>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</si>
  <si>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</si>
  <si>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</si>
  <si>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</si>
  <si>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</si>
  <si>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</si>
  <si>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</si>
  <si>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</si>
  <si>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</si>
  <si>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</si>
  <si>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</si>
  <si>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</si>
  <si>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</si>
  <si>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</si>
  <si>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</si>
  <si>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</si>
  <si>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</si>
  <si>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</si>
  <si>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</si>
  <si>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</si>
  <si>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</si>
  <si>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</si>
  <si>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</si>
  <si>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</si>
  <si>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</si>
  <si>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</si>
  <si>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</si>
  <si>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</si>
  <si>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</si>
  <si>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</si>
  <si>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</si>
  <si>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</si>
  <si>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</si>
  <si>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</si>
  <si>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</si>
  <si>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</si>
  <si>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</si>
  <si>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</si>
  <si>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</si>
  <si>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</si>
  <si>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</si>
  <si>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</si>
  <si>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</si>
  <si>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</si>
  <si>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</si>
  <si>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</si>
  <si>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</si>
  <si>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</si>
  <si>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</si>
  <si>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</si>
  <si>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</si>
  <si>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</si>
  <si>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</si>
  <si>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</si>
  <si>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</si>
  <si>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</si>
  <si>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</si>
  <si>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</si>
  <si>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</si>
  <si>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</si>
  <si>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</si>
  <si>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</si>
  <si>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</si>
  <si>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</si>
  <si>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</si>
  <si>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</si>
  <si>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</si>
  <si>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</si>
  <si>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</si>
  <si>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</si>
  <si>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</si>
  <si>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</si>
  <si>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</si>
  <si>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</si>
  <si>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</si>
  <si>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</si>
  <si>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</si>
  <si>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</si>
  <si>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</si>
  <si>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</si>
  <si>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</si>
  <si>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</si>
  <si>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</si>
  <si>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</si>
  <si>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</si>
  <si>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</si>
  <si>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</si>
  <si>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</si>
  <si>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</si>
  <si>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</si>
  <si>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</si>
  <si>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</si>
  <si>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</si>
  <si>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</si>
  <si>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</si>
  <si>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</si>
  <si>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</si>
  <si>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</si>
  <si>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</si>
  <si>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</si>
  <si>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</si>
  <si>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</si>
  <si>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</si>
  <si>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</si>
  <si>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</si>
  <si>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</si>
  <si>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</si>
  <si>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</si>
  <si>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</si>
  <si>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</si>
  <si>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</si>
  <si>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</si>
  <si>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</si>
  <si>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</si>
  <si>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</si>
  <si>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</si>
  <si>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</si>
  <si>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</si>
  <si>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</si>
  <si>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</si>
  <si>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</si>
  <si>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</si>
  <si>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</si>
  <si>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</si>
  <si>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</si>
  <si>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</si>
  <si>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</si>
  <si>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</si>
  <si>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</si>
  <si>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</si>
  <si>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</si>
  <si>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</si>
  <si>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</si>
  <si>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</si>
  <si>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</si>
  <si>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</si>
  <si>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</si>
  <si>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</si>
  <si>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</si>
  <si>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</si>
  <si>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</si>
  <si>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</si>
  <si>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</si>
  <si>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</si>
  <si>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</si>
  <si>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</si>
  <si>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</si>
  <si>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</si>
  <si>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</si>
  <si>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</si>
  <si>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</si>
  <si>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</si>
  <si>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</si>
  <si>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</si>
  <si>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</si>
  <si>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</si>
  <si>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</si>
  <si>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</si>
  <si>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</si>
  <si>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</si>
  <si>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</si>
  <si>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</si>
  <si>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</si>
  <si>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</si>
  <si>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</si>
  <si>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</si>
  <si>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</si>
  <si>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</si>
  <si>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</si>
  <si>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</si>
  <si>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</si>
  <si>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</si>
  <si>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</si>
  <si>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</si>
  <si>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</si>
  <si>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</si>
  <si>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</si>
  <si>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</si>
  <si>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</si>
  <si>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</si>
  <si>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</si>
  <si>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</si>
  <si>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</si>
  <si>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</si>
  <si>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</si>
  <si>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</si>
  <si>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</si>
  <si>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</si>
  <si>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</si>
  <si>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</si>
  <si>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</si>
  <si>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</si>
  <si>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</si>
  <si>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</si>
  <si>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</si>
  <si>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</si>
  <si>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</si>
  <si>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</si>
  <si>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</si>
  <si>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</si>
  <si>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</si>
  <si>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</si>
  <si>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</si>
  <si>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</si>
  <si>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</si>
  <si>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</si>
  <si>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</si>
  <si>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</si>
  <si>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</si>
  <si>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</si>
  <si>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</si>
  <si>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</si>
  <si>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</si>
  <si>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</si>
  <si>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</si>
  <si>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</si>
  <si>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</si>
  <si>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</si>
  <si>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</si>
  <si>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</si>
  <si>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</si>
  <si>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</si>
  <si>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</si>
  <si>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</si>
  <si>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</si>
  <si>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</si>
  <si>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</si>
  <si>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</si>
  <si>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</si>
  <si>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</si>
  <si>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</si>
  <si>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</si>
  <si>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</si>
  <si>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</si>
  <si>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</si>
  <si>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</si>
  <si>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</si>
  <si>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</si>
  <si>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</si>
  <si>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</si>
  <si>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</si>
  <si>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</si>
  <si>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</si>
  <si>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</si>
  <si>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</si>
  <si>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</si>
  <si>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</si>
  <si>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</si>
  <si>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</si>
  <si>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</si>
  <si>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</si>
  <si>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</si>
  <si>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</si>
  <si>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</si>
  <si>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</si>
  <si>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</si>
  <si>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</si>
  <si>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</si>
  <si>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</si>
  <si>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</si>
  <si>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</si>
  <si>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</si>
  <si>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</si>
  <si>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</si>
  <si>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</si>
  <si>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</si>
  <si>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</si>
  <si>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</si>
  <si>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</si>
  <si>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</si>
  <si>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</si>
  <si>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</si>
  <si>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</si>
  <si>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</si>
  <si>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</si>
  <si>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</si>
  <si>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</si>
  <si>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</si>
  <si>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</si>
  <si>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</si>
  <si>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</si>
  <si>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</si>
  <si>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</si>
  <si>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</si>
  <si>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</si>
  <si>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</si>
  <si>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</si>
  <si>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</si>
  <si>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</si>
  <si>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</si>
  <si>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</si>
  <si>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</si>
  <si>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</si>
  <si>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</si>
  <si>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</si>
  <si>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</si>
  <si>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</si>
  <si>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</si>
  <si>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</si>
  <si>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</si>
  <si>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</si>
  <si>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</si>
  <si>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</si>
  <si>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</si>
  <si>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</si>
  <si>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</si>
  <si>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</si>
  <si>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</si>
  <si>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</si>
  <si>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</si>
  <si>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</si>
  <si>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</si>
  <si>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</si>
  <si>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</si>
  <si>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</si>
  <si>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</si>
  <si>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</si>
  <si>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</si>
  <si>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</si>
  <si>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</si>
  <si>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</si>
  <si>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</si>
  <si>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</si>
  <si>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</si>
  <si>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</si>
  <si>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</si>
  <si>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</si>
  <si>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</si>
  <si>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</si>
  <si>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</si>
  <si>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</si>
  <si>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</si>
  <si>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</si>
  <si>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</si>
  <si>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</si>
  <si>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</si>
  <si>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</si>
  <si>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</si>
  <si>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</si>
  <si>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</si>
  <si>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</si>
  <si>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</si>
  <si>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</si>
  <si>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</si>
  <si>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</si>
  <si>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</si>
  <si>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</si>
  <si>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</si>
  <si>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</si>
  <si>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</si>
  <si>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</si>
  <si>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</si>
  <si>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</si>
  <si>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</si>
  <si>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</si>
  <si>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</si>
  <si>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</si>
  <si>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</si>
  <si>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</si>
  <si>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</si>
  <si>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</si>
  <si>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</si>
  <si>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</si>
  <si>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</si>
  <si>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</si>
  <si>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</si>
  <si>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</si>
  <si>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</si>
  <si>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</si>
  <si>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</si>
  <si>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</si>
  <si>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</si>
  <si>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</si>
  <si>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</si>
  <si>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</si>
  <si>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</si>
  <si>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</si>
  <si>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</si>
  <si>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</si>
  <si>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</si>
  <si>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</si>
  <si>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</si>
  <si>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</si>
  <si>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</si>
  <si>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</si>
  <si>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</si>
  <si>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</si>
  <si>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</si>
  <si>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</si>
  <si>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</si>
  <si>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</si>
  <si>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</si>
  <si>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</si>
  <si>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</si>
  <si>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</si>
  <si>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</si>
  <si>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</si>
  <si>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</si>
  <si>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</si>
  <si>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</si>
  <si>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</si>
  <si>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</si>
  <si>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</si>
  <si>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</si>
  <si>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</si>
  <si>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</si>
  <si>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</si>
  <si>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</si>
  <si>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</si>
  <si>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</si>
  <si>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</si>
  <si>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</si>
  <si>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</si>
  <si>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</si>
  <si>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</si>
  <si>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</si>
  <si>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</si>
  <si>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</si>
  <si>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</si>
  <si>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</si>
  <si>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</si>
  <si>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</si>
  <si>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</si>
  <si>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</si>
  <si>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</si>
  <si>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</si>
  <si>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</si>
  <si>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</si>
  <si>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</si>
  <si>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</si>
  <si>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</si>
  <si>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</si>
  <si>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</si>
  <si>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</si>
  <si>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</si>
  <si>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</si>
  <si>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</si>
  <si>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</si>
  <si>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</si>
  <si>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</si>
  <si>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</si>
  <si>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</si>
  <si>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</si>
  <si>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</si>
  <si>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</si>
  <si>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</si>
  <si>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</si>
  <si>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</si>
  <si>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</si>
  <si>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</si>
  <si>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</si>
  <si>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</si>
  <si>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</si>
  <si>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</si>
  <si>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</si>
  <si>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</si>
  <si>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</si>
  <si>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</si>
  <si>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</si>
  <si>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</si>
  <si>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</si>
  <si>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</si>
  <si>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</si>
  <si>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</si>
  <si>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</si>
  <si>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</si>
  <si>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</si>
  <si>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</si>
  <si>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</si>
  <si>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</si>
  <si>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</si>
  <si>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</si>
  <si>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</si>
  <si>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</si>
  <si>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</si>
  <si>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</si>
  <si>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</si>
  <si>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</si>
  <si>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</si>
  <si>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</si>
  <si>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</si>
  <si>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</si>
  <si>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</si>
  <si>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</si>
  <si>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</si>
  <si>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</si>
  <si>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</si>
  <si>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</si>
  <si>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</si>
  <si>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</si>
  <si>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</si>
  <si>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</si>
  <si>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</si>
  <si>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</si>
  <si>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</si>
  <si>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</si>
  <si>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</si>
  <si>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</si>
  <si>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</si>
  <si>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</si>
  <si>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</si>
  <si>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</si>
  <si>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</si>
  <si>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</si>
  <si>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</si>
  <si>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</si>
  <si>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</si>
  <si>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</si>
  <si>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</si>
  <si>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</si>
  <si>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</si>
  <si>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</si>
  <si>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</si>
  <si>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</si>
  <si>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</si>
  <si>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</si>
  <si>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</si>
  <si>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</si>
  <si>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</si>
  <si>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</si>
  <si>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</si>
  <si>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</si>
  <si>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</si>
  <si>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</si>
  <si>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</si>
  <si>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</si>
  <si>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</si>
  <si>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</si>
  <si>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</si>
  <si>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</si>
  <si>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</si>
  <si>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</si>
  <si>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</si>
  <si>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</si>
  <si>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</si>
  <si>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</si>
  <si>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</si>
  <si>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</si>
  <si>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</si>
  <si>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</si>
  <si>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</si>
  <si>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</si>
  <si>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</si>
  <si>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</si>
  <si>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</si>
  <si>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</si>
  <si>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</si>
  <si>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</si>
  <si>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</si>
  <si>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</si>
  <si>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</si>
  <si>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</si>
  <si>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</si>
  <si>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</si>
  <si>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</si>
  <si>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</si>
  <si>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</si>
  <si>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</si>
  <si>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</si>
  <si>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</si>
  <si>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</si>
  <si>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</si>
  <si>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</si>
  <si>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</si>
  <si>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</si>
  <si>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</si>
  <si>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</si>
  <si>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</si>
  <si>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</si>
  <si>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</si>
  <si>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</si>
  <si>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</si>
  <si>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</si>
  <si>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</si>
  <si>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</si>
  <si>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</si>
  <si>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</si>
  <si>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</si>
  <si>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</si>
  <si>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</si>
  <si>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</si>
  <si>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</si>
  <si>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</si>
  <si>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</si>
  <si>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</si>
  <si>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</si>
  <si>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</si>
  <si>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</si>
  <si>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</si>
  <si>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</si>
  <si>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</si>
  <si>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</si>
  <si>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</si>
  <si>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</si>
  <si>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</si>
  <si>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</si>
  <si>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</si>
  <si>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</si>
  <si>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</si>
  <si>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</si>
  <si>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</si>
  <si>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</si>
  <si>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</si>
  <si>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</si>
  <si>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</si>
  <si>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</si>
  <si>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</si>
  <si>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</si>
  <si>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</si>
  <si>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</si>
  <si>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</si>
  <si>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</si>
  <si>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</si>
  <si>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</si>
  <si>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</si>
  <si>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</si>
  <si>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</si>
  <si>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</si>
  <si>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</si>
  <si>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</si>
  <si>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</si>
  <si>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</si>
  <si>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</si>
  <si>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</si>
  <si>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</si>
  <si>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</si>
  <si>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</si>
  <si>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</si>
  <si>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</si>
  <si>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</si>
  <si>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</si>
  <si>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</si>
  <si>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</si>
  <si>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</si>
  <si>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</si>
  <si>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</si>
  <si>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</si>
  <si>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</si>
  <si>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</si>
  <si>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</si>
  <si>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</si>
  <si>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</si>
  <si>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</si>
  <si>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</si>
  <si>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</si>
  <si>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</si>
  <si>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</si>
  <si>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</si>
  <si>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</si>
  <si>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</si>
  <si>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</si>
  <si>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</si>
  <si>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</si>
  <si>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</si>
  <si>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</si>
  <si>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</si>
  <si>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</si>
  <si>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</si>
  <si>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</si>
  <si>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</si>
  <si>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</si>
  <si>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</si>
  <si>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</si>
  <si>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</si>
  <si>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</si>
  <si>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</si>
  <si>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</si>
  <si>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</si>
  <si>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</si>
  <si>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</si>
  <si>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</si>
  <si>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</si>
  <si>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</si>
  <si>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</si>
  <si>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</si>
  <si>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</si>
  <si>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</si>
  <si>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</si>
  <si>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</si>
  <si>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</si>
  <si>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</si>
  <si>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</si>
  <si>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</si>
  <si>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</si>
  <si>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</si>
  <si>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</si>
  <si>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</si>
  <si>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</si>
  <si>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</si>
  <si>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</si>
  <si>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</si>
  <si>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</si>
  <si>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</si>
  <si>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</si>
  <si>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</si>
  <si>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</si>
  <si>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</si>
  <si>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</si>
  <si>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</si>
  <si>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</si>
  <si>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</si>
  <si>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</si>
  <si>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</si>
  <si>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</si>
  <si>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</si>
  <si>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</si>
  <si>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</si>
  <si>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</si>
  <si>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</si>
  <si>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</si>
  <si>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</si>
  <si>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</si>
  <si>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</si>
  <si>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</si>
  <si>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</si>
  <si>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</si>
  <si>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</si>
  <si>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</si>
  <si>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</si>
  <si>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</si>
  <si>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</si>
  <si>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</si>
  <si>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</si>
  <si>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</si>
  <si>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</si>
  <si>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</si>
  <si>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</si>
  <si>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</si>
  <si>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</si>
  <si>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</si>
  <si>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</si>
  <si>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</si>
  <si>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</si>
  <si>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</si>
  <si>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</si>
  <si>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</si>
  <si>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</si>
  <si>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</si>
  <si>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</si>
  <si>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</si>
  <si>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</si>
  <si>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</si>
  <si>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</si>
  <si>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</si>
  <si>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</si>
  <si>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</si>
  <si>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</si>
  <si>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</si>
  <si>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</si>
  <si>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</si>
  <si>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</si>
  <si>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</si>
  <si>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</si>
  <si>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</si>
  <si>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</si>
  <si>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</si>
  <si>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</si>
  <si>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</si>
  <si>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</si>
  <si>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</si>
  <si>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</si>
  <si>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</si>
  <si>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</si>
  <si>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</si>
  <si>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</si>
  <si>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</si>
  <si>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</si>
  <si>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</si>
  <si>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</si>
  <si>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</si>
  <si>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</si>
  <si>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</si>
  <si>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</si>
  <si>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</si>
  <si>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</si>
  <si>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</si>
  <si>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</si>
  <si>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</si>
  <si>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</si>
  <si>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</si>
  <si>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</si>
  <si>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</si>
  <si>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</si>
  <si>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</si>
  <si>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</si>
  <si>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</si>
  <si>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</si>
  <si>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</si>
  <si>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</si>
  <si>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</si>
  <si>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</si>
  <si>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</si>
  <si>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</si>
  <si>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</si>
  <si>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</si>
  <si>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</si>
  <si>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</si>
  <si>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</si>
  <si>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</si>
  <si>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</si>
  <si>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</si>
  <si>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</si>
  <si>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</si>
  <si>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</si>
  <si>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</si>
  <si>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</si>
  <si>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</si>
  <si>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</si>
  <si>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</si>
  <si>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</si>
  <si>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</si>
  <si>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</si>
  <si>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</si>
  <si>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</si>
  <si>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</si>
  <si>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</si>
  <si>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</si>
  <si>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</si>
  <si>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</si>
  <si>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</si>
  <si>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</si>
  <si>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</si>
  <si>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</si>
  <si>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</si>
  <si>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</si>
  <si>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</si>
  <si>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</si>
  <si>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</si>
  <si>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</si>
  <si>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</si>
  <si>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</si>
  <si>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</si>
  <si>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</si>
  <si>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</si>
  <si>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</si>
  <si>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</si>
  <si>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</si>
  <si>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</si>
  <si>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</si>
  <si>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</si>
  <si>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</si>
  <si>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</si>
  <si>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</si>
  <si>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</si>
  <si>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</si>
  <si>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</si>
  <si>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</si>
  <si>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</si>
  <si>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</si>
  <si>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</si>
  <si>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</si>
  <si>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</si>
  <si>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</si>
  <si>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</si>
  <si>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</si>
  <si>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</si>
  <si>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</si>
  <si>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</si>
  <si>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</si>
  <si>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</si>
  <si>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</si>
  <si>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</si>
  <si>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</si>
  <si>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</si>
  <si>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</si>
  <si>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</si>
  <si>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</si>
  <si>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</si>
  <si>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</si>
  <si>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</si>
  <si>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</si>
  <si>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</si>
  <si>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</si>
  <si>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</si>
  <si>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</si>
  <si>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</si>
  <si>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</si>
  <si>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</si>
  <si>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</si>
  <si>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</si>
  <si>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</si>
  <si>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</si>
  <si>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</si>
  <si>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</si>
  <si>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</si>
  <si>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</si>
  <si>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</si>
  <si>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</si>
  <si>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</si>
  <si>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</si>
  <si>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</si>
  <si>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</si>
  <si>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</si>
  <si>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</si>
  <si>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</si>
  <si>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</si>
  <si>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</si>
  <si>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</si>
  <si>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</si>
  <si>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</si>
  <si>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</si>
  <si>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</si>
  <si>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</si>
  <si>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</si>
  <si>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</si>
  <si>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</si>
  <si>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</si>
  <si>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</si>
  <si>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</si>
  <si>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</si>
  <si>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</si>
  <si>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</si>
  <si>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</si>
  <si>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</si>
  <si>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</si>
  <si>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</si>
  <si>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</si>
  <si>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</si>
  <si>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</si>
  <si>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</si>
  <si>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</si>
  <si>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</si>
  <si>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</si>
  <si>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</si>
  <si>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</si>
  <si>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</si>
  <si>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</si>
  <si>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</si>
  <si>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</si>
  <si>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</si>
  <si>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</si>
  <si>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</si>
  <si>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</si>
  <si>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</si>
  <si>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</si>
  <si>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</si>
  <si>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</si>
  <si>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</si>
  <si>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</si>
  <si>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</si>
  <si>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</si>
  <si>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</si>
  <si>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</si>
  <si>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</si>
  <si>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</si>
  <si>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</si>
  <si>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</si>
  <si>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</si>
  <si>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</si>
  <si>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</si>
  <si>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</si>
  <si>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</si>
  <si>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</si>
  <si>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</si>
  <si>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</si>
  <si>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</si>
  <si>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</si>
  <si>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</si>
  <si>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</si>
  <si>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</si>
  <si>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</si>
  <si>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</si>
  <si>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</si>
  <si>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</si>
  <si>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</si>
  <si>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</si>
  <si>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</si>
  <si>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</si>
  <si>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</si>
  <si>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</si>
  <si>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</si>
  <si>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</si>
  <si>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</si>
  <si>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</si>
  <si>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</si>
  <si>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</si>
  <si>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</si>
  <si>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</si>
  <si>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</si>
  <si>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</si>
  <si>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</si>
  <si>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</si>
  <si>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</si>
  <si>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</si>
  <si>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</si>
  <si>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</si>
  <si>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</si>
  <si>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</si>
  <si>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</si>
  <si>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</si>
  <si>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</si>
  <si>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</si>
  <si>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</si>
  <si>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</si>
  <si>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</si>
  <si>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</si>
  <si>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</si>
  <si>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</si>
  <si>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</si>
  <si>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</si>
  <si>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</si>
  <si>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</si>
  <si>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</si>
  <si>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</si>
  <si>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</si>
  <si>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</si>
  <si>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</si>
  <si>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</si>
  <si>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</si>
  <si>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</si>
  <si>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</si>
  <si>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</si>
  <si>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</si>
  <si>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</si>
  <si>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</si>
  <si>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</si>
  <si>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</si>
  <si>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</si>
  <si>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</si>
  <si>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</si>
  <si>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</si>
  <si>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</si>
  <si>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</si>
  <si>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</si>
  <si>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</si>
  <si>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</si>
  <si>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</si>
  <si>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</si>
  <si>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</si>
  <si>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</si>
  <si>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</si>
  <si>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</si>
  <si>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</si>
  <si>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</si>
  <si>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</si>
  <si>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</si>
  <si>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</si>
  <si>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</si>
  <si>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</si>
  <si>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</si>
  <si>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</si>
  <si>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</si>
  <si>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</si>
  <si>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</si>
  <si>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</si>
  <si>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</si>
  <si>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</si>
  <si>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</si>
  <si>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</si>
  <si>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</si>
  <si>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</si>
  <si>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</si>
  <si>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</si>
  <si>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</si>
  <si>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</si>
  <si>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</si>
  <si>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</si>
  <si>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</si>
  <si>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</si>
  <si>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</si>
  <si>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</si>
  <si>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</si>
  <si>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</si>
  <si>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</si>
  <si>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</si>
  <si>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</si>
  <si>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</si>
  <si>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</si>
  <si>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</si>
  <si>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</si>
  <si>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</si>
  <si>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</si>
  <si>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</si>
  <si>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</si>
  <si>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</si>
  <si>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</si>
  <si>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</si>
  <si>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</si>
  <si>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</si>
  <si>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</si>
  <si>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</si>
  <si>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</si>
  <si>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</si>
  <si>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</si>
  <si>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</si>
  <si>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</si>
  <si>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</si>
  <si>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</si>
  <si>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</si>
  <si>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</si>
  <si>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</si>
  <si>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</si>
  <si>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</si>
  <si>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</si>
  <si>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</si>
  <si>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</si>
  <si>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</si>
  <si>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</si>
  <si>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</si>
  <si>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</si>
  <si>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</si>
  <si>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</si>
  <si>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</si>
  <si>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</si>
  <si>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</si>
  <si>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</si>
  <si>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</si>
  <si>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</si>
  <si>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</si>
  <si>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</si>
  <si>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</si>
  <si>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</si>
  <si>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</si>
  <si>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</si>
  <si>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</si>
  <si>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</si>
  <si>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</si>
  <si>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</si>
  <si>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</si>
  <si>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</si>
  <si>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</si>
  <si>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</si>
  <si>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</si>
  <si>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</si>
  <si>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</si>
  <si>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</si>
  <si>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</si>
  <si>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</si>
  <si>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</si>
  <si>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</si>
  <si>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</si>
  <si>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</si>
  <si>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</si>
  <si>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</si>
  <si>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</si>
  <si>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</si>
  <si>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</si>
  <si>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</si>
  <si>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</si>
  <si>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</si>
  <si>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</si>
  <si>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</si>
  <si>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</si>
  <si>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</si>
  <si>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</si>
  <si>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</si>
  <si>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</si>
  <si>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</si>
  <si>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</si>
  <si>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</si>
  <si>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</si>
  <si>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</si>
  <si>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</si>
  <si>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</si>
  <si>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</si>
  <si>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</si>
  <si>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</si>
  <si>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</si>
  <si>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</si>
  <si>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</si>
  <si>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</si>
  <si>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</si>
  <si>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</si>
  <si>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</si>
  <si>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</si>
  <si>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</si>
  <si>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</si>
  <si>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</si>
  <si>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</si>
  <si>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</si>
  <si>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</si>
  <si>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</si>
  <si>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</si>
  <si>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</si>
  <si>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</si>
  <si>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</si>
  <si>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</si>
  <si>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</si>
  <si>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</si>
  <si>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</si>
  <si>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</si>
  <si>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</si>
  <si>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</si>
  <si>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</si>
  <si>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</si>
  <si>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</si>
  <si>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</si>
  <si>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</si>
  <si>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</si>
  <si>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</si>
  <si>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</si>
  <si>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</si>
  <si>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</si>
  <si>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</si>
  <si>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</si>
  <si>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</si>
  <si>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</si>
  <si>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</si>
  <si>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</si>
  <si>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</si>
  <si>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</si>
  <si>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</si>
  <si>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</si>
  <si>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</si>
  <si>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</si>
  <si>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</si>
  <si>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</si>
  <si>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</si>
  <si>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</si>
  <si>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</si>
  <si>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</si>
  <si>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</si>
  <si>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</si>
  <si>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</si>
  <si>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</si>
  <si>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</si>
  <si>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</si>
  <si>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</si>
  <si>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</si>
  <si>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</si>
  <si>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</si>
  <si>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</si>
  <si>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</si>
  <si>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</si>
  <si>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</si>
  <si>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</si>
  <si>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</si>
  <si>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</si>
  <si>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</si>
  <si>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</si>
  <si>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</si>
  <si>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</si>
  <si>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</si>
  <si>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</si>
  <si>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</si>
  <si>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</si>
  <si>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</si>
  <si>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</si>
  <si>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</si>
  <si>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</si>
  <si>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</si>
  <si>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</si>
  <si>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</si>
  <si>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</si>
  <si>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</si>
  <si>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</si>
  <si>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</si>
  <si>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</si>
  <si>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</si>
  <si>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</si>
  <si>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</si>
  <si>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</si>
  <si>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</si>
  <si>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</si>
  <si>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</si>
  <si>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</si>
  <si>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</si>
  <si>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</si>
  <si>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</si>
  <si>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</si>
  <si>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</si>
  <si>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</si>
  <si>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</si>
  <si>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</si>
  <si>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</si>
  <si>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</si>
  <si>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</si>
  <si>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</si>
  <si>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</si>
  <si>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</si>
  <si>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</si>
  <si>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</si>
  <si>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</si>
  <si>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</si>
  <si>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</si>
  <si>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</si>
  <si>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</si>
  <si>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</si>
  <si>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</si>
  <si>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</si>
  <si>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</si>
  <si>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</si>
  <si>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</si>
  <si>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</si>
  <si>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</si>
  <si>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</si>
  <si>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</si>
  <si>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</si>
  <si>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</si>
  <si>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</si>
  <si>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</si>
  <si>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</si>
  <si>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</si>
  <si>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</si>
  <si>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</si>
  <si>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</si>
  <si>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</si>
  <si>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</si>
  <si>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</si>
  <si>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</si>
  <si>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</si>
  <si>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</si>
  <si>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</si>
  <si>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</si>
  <si>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</si>
  <si>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</si>
  <si>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</si>
  <si>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</si>
  <si>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</si>
  <si>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</si>
  <si>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</si>
  <si>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</si>
  <si>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</si>
  <si>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</si>
  <si>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</si>
  <si>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</si>
  <si>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</si>
  <si>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</si>
  <si>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</si>
  <si>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</si>
  <si>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</si>
  <si>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</si>
  <si>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</si>
  <si>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</si>
  <si>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</si>
  <si>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</si>
  <si>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</si>
  <si>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</si>
  <si>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</si>
  <si>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</si>
  <si>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</si>
  <si>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</si>
  <si>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</si>
  <si>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</si>
  <si>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</si>
  <si>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</si>
  <si>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</si>
  <si>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</si>
  <si>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</si>
  <si>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</si>
  <si>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</si>
  <si>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</si>
  <si>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</si>
  <si>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</si>
  <si>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</si>
  <si>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</si>
  <si>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</si>
  <si>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</si>
  <si>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</si>
  <si>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</si>
  <si>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</si>
  <si>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</si>
  <si>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</si>
  <si>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</si>
  <si>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</si>
  <si>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</si>
  <si>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</si>
  <si>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</si>
  <si>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</si>
  <si>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</si>
  <si>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</si>
  <si>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</si>
  <si>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</si>
  <si>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</si>
  <si>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</si>
  <si>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</si>
  <si>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</si>
  <si>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</si>
  <si>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</si>
  <si>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</si>
  <si>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</si>
  <si>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</si>
  <si>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</si>
  <si>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</si>
  <si>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</si>
  <si>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</si>
  <si>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</si>
  <si>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</si>
  <si>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</si>
  <si>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</si>
  <si>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</si>
  <si>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</si>
  <si>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</si>
  <si>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</si>
  <si>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</si>
  <si>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</si>
  <si>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</si>
  <si>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</si>
  <si>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</si>
  <si>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</si>
  <si>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</si>
  <si>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</si>
  <si>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</si>
  <si>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</si>
  <si>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</si>
  <si>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</si>
  <si>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</si>
  <si>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</si>
  <si>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</si>
  <si>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</si>
  <si>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</si>
  <si>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</si>
  <si>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</si>
  <si>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</si>
  <si>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</si>
  <si>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</si>
  <si>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</si>
  <si>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</si>
  <si>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</si>
  <si>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</si>
  <si>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</si>
  <si>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</si>
  <si>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</si>
  <si>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</si>
  <si>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</si>
  <si>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</si>
  <si>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</si>
  <si>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</si>
  <si>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</si>
  <si>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</si>
  <si>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</si>
  <si>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</si>
  <si>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</si>
  <si>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</si>
  <si>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</si>
  <si>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</si>
  <si>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</si>
  <si>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</si>
  <si>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</si>
  <si>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</si>
  <si>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</si>
  <si>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</si>
  <si>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</si>
  <si>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</si>
  <si>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</si>
  <si>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</si>
  <si>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</si>
  <si>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</si>
  <si>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</si>
  <si>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</si>
  <si>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</si>
  <si>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</si>
  <si>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</si>
  <si>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</si>
  <si>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</si>
  <si>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</si>
  <si>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</si>
  <si>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</si>
  <si>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</si>
  <si>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</si>
  <si>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</si>
  <si>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</si>
  <si>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</si>
  <si>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</si>
  <si>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</si>
  <si>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</si>
  <si>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</si>
  <si>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</si>
  <si>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</si>
  <si>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</si>
  <si>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</si>
  <si>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</si>
  <si>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</si>
  <si>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</si>
  <si>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</si>
  <si>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</si>
  <si>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</si>
  <si>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</si>
  <si>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</si>
  <si>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</si>
  <si>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</si>
  <si>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</si>
  <si>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</si>
  <si>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</si>
  <si>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</si>
  <si>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</si>
  <si>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</si>
  <si>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</si>
  <si>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</si>
  <si>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</si>
  <si>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</si>
  <si>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</si>
  <si>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</si>
  <si>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</si>
  <si>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</si>
  <si>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</si>
  <si>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</si>
  <si>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</si>
  <si>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</si>
  <si>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</si>
  <si>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</si>
  <si>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</si>
  <si>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</si>
  <si>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</si>
  <si>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</si>
  <si>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</si>
  <si>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</si>
  <si>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</si>
  <si>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</si>
  <si>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</si>
  <si>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</si>
  <si>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</si>
  <si>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</si>
  <si>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</si>
  <si>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</si>
  <si>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</si>
  <si>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</si>
  <si>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</si>
  <si>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</si>
  <si>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</si>
  <si>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</si>
  <si>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</si>
  <si>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</si>
  <si>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</si>
  <si>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</si>
  <si>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</si>
  <si>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</si>
  <si>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</si>
  <si>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</si>
  <si>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</si>
  <si>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</si>
  <si>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</si>
  <si>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</si>
  <si>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</si>
  <si>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</si>
  <si>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</si>
  <si>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</si>
  <si>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</si>
  <si>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</si>
  <si>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</si>
  <si>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</si>
  <si>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</si>
  <si>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</si>
  <si>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</si>
  <si>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</si>
  <si>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</si>
  <si>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</si>
  <si>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</si>
  <si>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</si>
  <si>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</si>
  <si>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</si>
  <si>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</si>
  <si>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</si>
  <si>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</si>
  <si>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</si>
  <si>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</si>
  <si>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</si>
  <si>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</si>
  <si>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</si>
  <si>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</si>
  <si>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</si>
  <si>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</si>
  <si>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</si>
  <si>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</si>
  <si>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</si>
  <si>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</si>
  <si>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</si>
  <si>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</si>
  <si>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</si>
  <si>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</si>
  <si>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</si>
  <si>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</si>
  <si>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</si>
  <si>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</si>
  <si>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</si>
  <si>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</si>
  <si>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</si>
  <si>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</si>
  <si>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</si>
  <si>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</si>
  <si>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</si>
  <si>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</si>
  <si>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</si>
  <si>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</si>
  <si>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</si>
  <si>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</si>
  <si>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</si>
  <si>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</si>
  <si>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</si>
  <si>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</si>
  <si>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</si>
  <si>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</si>
  <si>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</si>
  <si>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</si>
  <si>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</si>
  <si>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</si>
  <si>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</si>
  <si>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</si>
  <si>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</si>
  <si>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</si>
  <si>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</si>
  <si>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</si>
  <si>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</si>
  <si>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</si>
  <si>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</si>
  <si>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</si>
  <si>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</si>
  <si>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</si>
  <si>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</si>
  <si>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</si>
  <si>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</si>
  <si>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</si>
  <si>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</si>
  <si>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</si>
  <si>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</si>
  <si>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</si>
  <si>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</si>
  <si>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</si>
  <si>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</si>
  <si>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</si>
  <si>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</si>
  <si>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</si>
  <si>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</si>
  <si>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</si>
  <si>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</si>
  <si>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</si>
  <si>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</si>
  <si>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</si>
  <si>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</si>
  <si>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</si>
  <si>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</si>
  <si>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</si>
  <si>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</si>
  <si>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</si>
  <si>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</si>
  <si>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</si>
  <si>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</si>
  <si>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</si>
  <si>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</si>
  <si>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</si>
  <si>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</si>
  <si>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</si>
  <si>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</si>
  <si>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</si>
  <si>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</si>
  <si>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</si>
  <si>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</si>
  <si>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</si>
  <si>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</si>
  <si>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</si>
  <si>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</si>
  <si>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</si>
  <si>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</si>
  <si>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</si>
  <si>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</si>
  <si>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</si>
  <si>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</si>
  <si>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</si>
  <si>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</si>
  <si>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</si>
  <si>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</si>
  <si>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</si>
  <si>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</si>
  <si>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</si>
  <si>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</si>
  <si>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</si>
  <si>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</si>
  <si>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</si>
  <si>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</si>
  <si>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</si>
  <si>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</si>
  <si>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</si>
  <si>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</si>
  <si>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</si>
  <si>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</si>
  <si>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</si>
  <si>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</si>
  <si>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</si>
  <si>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</si>
  <si>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</si>
  <si>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</si>
  <si>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</si>
  <si>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</si>
  <si>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</si>
  <si>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</si>
  <si>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</si>
  <si>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</si>
  <si>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</si>
  <si>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</si>
  <si>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</si>
  <si>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</si>
  <si>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</si>
  <si>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</si>
  <si>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</si>
  <si>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</si>
  <si>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</si>
  <si>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</si>
  <si>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</si>
  <si>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</si>
  <si>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</si>
  <si>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</si>
  <si>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</si>
  <si>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</si>
  <si>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</si>
  <si>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</si>
  <si>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</si>
  <si>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</si>
  <si>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</si>
  <si>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</si>
  <si>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</si>
  <si>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</si>
  <si>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</si>
  <si>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</si>
  <si>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</si>
  <si>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</si>
  <si>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</si>
  <si>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</si>
  <si>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</si>
  <si>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</si>
  <si>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</si>
  <si>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</si>
  <si>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</si>
  <si>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</si>
  <si>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</si>
  <si>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</si>
  <si>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</si>
  <si>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</si>
  <si>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</si>
  <si>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</si>
  <si>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</si>
  <si>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</si>
  <si>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</si>
  <si>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</si>
  <si>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</si>
  <si>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</si>
  <si>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</si>
  <si>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</si>
  <si>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</si>
  <si>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</si>
  <si>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</si>
  <si>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</si>
  <si>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</si>
  <si>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</si>
  <si>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</si>
  <si>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</si>
  <si>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</si>
  <si>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</si>
  <si>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</si>
  <si>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</si>
  <si>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</si>
  <si>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</si>
  <si>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</si>
  <si>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</si>
  <si>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</si>
  <si>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</si>
  <si>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</si>
  <si>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</si>
  <si>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</si>
  <si>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</si>
  <si>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</si>
  <si>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</si>
  <si>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</si>
  <si>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</si>
  <si>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</si>
  <si>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</si>
  <si>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</si>
  <si>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</si>
  <si>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</si>
  <si>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</si>
  <si>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</si>
  <si>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</si>
  <si>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</si>
  <si>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</si>
  <si>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</si>
  <si>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</si>
  <si>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</si>
  <si>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</si>
  <si>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</si>
  <si>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</si>
  <si>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</si>
  <si>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</si>
  <si>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</si>
  <si>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</si>
  <si>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</si>
  <si>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</si>
  <si>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</si>
  <si>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</si>
  <si>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</si>
  <si>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</si>
  <si>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</si>
  <si>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</si>
  <si>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</si>
  <si>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</si>
  <si>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</si>
  <si>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</si>
  <si>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</si>
  <si>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</si>
  <si>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</si>
  <si>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</si>
  <si>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</si>
  <si>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</si>
  <si>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</si>
  <si>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</si>
  <si>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</si>
  <si>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</si>
  <si>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</si>
  <si>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</si>
  <si>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</si>
  <si>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</si>
  <si>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</si>
  <si>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</si>
  <si>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</si>
  <si>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</si>
  <si>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</si>
  <si>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</si>
  <si>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</si>
  <si>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</si>
  <si>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</si>
  <si>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</si>
  <si>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</si>
  <si>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</si>
  <si>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</si>
  <si>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</si>
  <si>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</si>
  <si>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</si>
  <si>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</si>
  <si>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</si>
  <si>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</si>
  <si>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</si>
  <si>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</si>
  <si>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</si>
  <si>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</si>
  <si>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</si>
  <si>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</si>
  <si>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</si>
  <si>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</si>
  <si>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</si>
  <si>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</si>
  <si>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</si>
  <si>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</si>
  <si>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</si>
  <si>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</si>
  <si>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</si>
  <si>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</si>
  <si>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</si>
  <si>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</si>
  <si>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</si>
  <si>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</si>
  <si>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</si>
  <si>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</si>
  <si>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</si>
  <si>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</si>
  <si>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</si>
  <si>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</si>
  <si>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</si>
  <si>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</si>
  <si>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</si>
  <si>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</si>
  <si>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</si>
  <si>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</si>
  <si>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</si>
  <si>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</si>
  <si>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</si>
  <si>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</si>
  <si>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</si>
  <si>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</si>
  <si>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</si>
  <si>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</si>
  <si>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</si>
  <si>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</si>
  <si>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</si>
  <si>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</si>
  <si>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</si>
  <si>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</si>
  <si>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</si>
  <si>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</si>
  <si>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</si>
  <si>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</si>
  <si>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</si>
  <si>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</si>
  <si>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</si>
  <si>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</si>
  <si>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</si>
  <si>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</si>
  <si>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</si>
  <si>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</si>
  <si>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</si>
  <si>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</si>
  <si>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</si>
  <si>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</si>
  <si>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</si>
  <si>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</si>
  <si>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</si>
  <si>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</si>
  <si>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</si>
  <si>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</si>
  <si>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</si>
  <si>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</si>
  <si>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</si>
  <si>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</si>
  <si>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</si>
  <si>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</si>
  <si>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</si>
  <si>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</si>
  <si>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</si>
  <si>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</si>
  <si>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</si>
  <si>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</si>
  <si>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</si>
  <si>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</si>
  <si>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</si>
  <si>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</si>
  <si>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</si>
  <si>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</si>
  <si>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</si>
  <si>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</si>
  <si>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</si>
  <si>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</si>
  <si>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</si>
  <si>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</si>
  <si>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</si>
  <si>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</si>
  <si>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</si>
  <si>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</si>
  <si>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</si>
  <si>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</si>
  <si>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</si>
  <si>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</si>
  <si>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</si>
  <si>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</si>
  <si>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</si>
  <si>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</si>
  <si>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</si>
  <si>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</si>
  <si>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</si>
  <si>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</si>
  <si>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</si>
  <si>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</si>
  <si>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</si>
  <si>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</si>
  <si>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</si>
  <si>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</si>
  <si>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</si>
  <si>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</si>
  <si>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</si>
  <si>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</si>
  <si>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</si>
  <si>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</si>
  <si>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</si>
  <si>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</si>
  <si>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</si>
  <si>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</si>
  <si>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</si>
  <si>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</si>
  <si>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</si>
  <si>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</si>
  <si>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</si>
  <si>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</si>
  <si>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</si>
  <si>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</si>
  <si>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</si>
  <si>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</si>
  <si>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</si>
  <si>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</si>
  <si>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</si>
  <si>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</si>
  <si>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</si>
  <si>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</si>
  <si>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</si>
  <si>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</si>
  <si>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</si>
  <si>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</si>
  <si>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</si>
  <si>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</si>
  <si>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</si>
  <si>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</si>
  <si>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</si>
  <si>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</si>
  <si>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</si>
  <si>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</si>
  <si>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</si>
  <si>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</si>
  <si>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</si>
  <si>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</si>
  <si>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</si>
  <si>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</si>
  <si>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</si>
  <si>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</si>
  <si>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</si>
  <si>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</si>
  <si>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</si>
  <si>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</si>
  <si>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</si>
  <si>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</si>
  <si>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</si>
  <si>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</si>
  <si>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</si>
  <si>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</si>
  <si>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</si>
  <si>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</si>
  <si>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</si>
  <si>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</si>
  <si>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</si>
  <si>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</si>
  <si>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</si>
  <si>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</si>
  <si>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</si>
  <si>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</si>
  <si>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</si>
  <si>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</si>
  <si>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</si>
  <si>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</si>
  <si>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</si>
  <si>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</si>
  <si>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</si>
  <si>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</si>
  <si>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</si>
  <si>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</si>
  <si>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</si>
  <si>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</si>
  <si>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</si>
  <si>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</si>
  <si>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</si>
  <si>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</si>
  <si>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</si>
  <si>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</si>
  <si>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</si>
  <si>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</si>
  <si>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</si>
  <si>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</si>
  <si>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</si>
  <si>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</si>
  <si>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</si>
  <si>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</si>
  <si>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</si>
  <si>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</si>
  <si>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</si>
  <si>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</si>
  <si>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</si>
  <si>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</si>
  <si>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</si>
  <si>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</si>
  <si>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</si>
  <si>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</si>
  <si>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</si>
  <si>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</si>
  <si>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</si>
  <si>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</si>
  <si>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</si>
  <si>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</si>
  <si>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</si>
  <si>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</si>
  <si>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</si>
  <si>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</si>
  <si>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</si>
  <si>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</si>
  <si>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</si>
  <si>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</si>
  <si>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</si>
  <si>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</si>
  <si>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</si>
  <si>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</si>
  <si>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</si>
  <si>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</si>
  <si>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</si>
  <si>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</si>
  <si>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</si>
  <si>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</si>
  <si>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</si>
  <si>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</si>
  <si>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</si>
  <si>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</si>
  <si>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</si>
  <si>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</si>
  <si>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</si>
  <si>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</si>
  <si>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</si>
  <si>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</si>
  <si>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</si>
  <si>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</si>
  <si>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</si>
  <si>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</si>
  <si>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</si>
  <si>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</si>
  <si>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</si>
  <si>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</si>
  <si>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</si>
  <si>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</si>
  <si>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</si>
  <si>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</si>
  <si>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</si>
  <si>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</si>
  <si>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</si>
  <si>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</si>
  <si>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</si>
  <si>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</si>
  <si>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</si>
  <si>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</si>
  <si>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</si>
  <si>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</si>
  <si>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</si>
  <si>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</si>
  <si>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</si>
  <si>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</si>
  <si>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</si>
  <si>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</si>
  <si>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</si>
  <si>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</si>
  <si>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</si>
  <si>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</si>
  <si>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</si>
  <si>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</si>
  <si>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</si>
  <si>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</si>
  <si>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</si>
  <si>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</si>
  <si>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</si>
  <si>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</si>
  <si>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</si>
  <si>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</si>
  <si>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</si>
  <si>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</si>
  <si>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</si>
  <si>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</si>
  <si>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</si>
  <si>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</si>
  <si>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</si>
  <si>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</si>
  <si>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</si>
  <si>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</si>
  <si>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</si>
  <si>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</si>
  <si>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</si>
  <si>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</si>
  <si>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</si>
  <si>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</si>
  <si>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</si>
  <si>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</si>
  <si>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</si>
  <si>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</si>
  <si>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</si>
  <si>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</si>
  <si>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</si>
  <si>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</si>
  <si>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</si>
  <si>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</si>
  <si>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</si>
  <si>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</si>
  <si>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</si>
  <si>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</si>
  <si>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</si>
  <si>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</si>
  <si>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</si>
  <si>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</si>
  <si>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</si>
  <si>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</si>
  <si>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</si>
  <si>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</si>
  <si>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</si>
  <si>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</si>
  <si>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</si>
  <si>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</si>
  <si>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</si>
  <si>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</si>
  <si>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</si>
  <si>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</si>
  <si>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</si>
  <si>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</si>
  <si>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</si>
  <si>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</si>
  <si>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</si>
  <si>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</si>
  <si>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</si>
  <si>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</si>
  <si>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</si>
  <si>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</si>
  <si>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</si>
  <si>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</si>
  <si>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</si>
  <si>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</si>
  <si>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</si>
  <si>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</si>
  <si>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</si>
  <si>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</si>
  <si>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</si>
  <si>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</si>
  <si>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</si>
  <si>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</si>
  <si>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</si>
  <si>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</si>
  <si>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</si>
  <si>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</si>
  <si>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</si>
  <si>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</si>
  <si>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</si>
  <si>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</si>
  <si>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</si>
  <si>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</si>
  <si>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</si>
  <si>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</si>
  <si>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</si>
  <si>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</si>
  <si>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</si>
  <si>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</si>
  <si>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</si>
  <si>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</si>
  <si>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</si>
  <si>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</si>
  <si>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</si>
  <si>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</si>
  <si>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</si>
  <si>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</si>
  <si>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</si>
  <si>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</si>
  <si>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</si>
  <si>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</si>
  <si>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</si>
  <si>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</si>
  <si>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</si>
  <si>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</si>
  <si>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</si>
  <si>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</si>
  <si>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</si>
  <si>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</si>
  <si>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</si>
  <si>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</si>
  <si>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</si>
  <si>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</si>
  <si>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</si>
  <si>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</si>
  <si>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</si>
  <si>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</si>
  <si>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</si>
  <si>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</si>
  <si>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</si>
  <si>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</si>
  <si>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</si>
  <si>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</si>
  <si>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</si>
  <si>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</si>
  <si>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</si>
  <si>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</si>
  <si>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</si>
  <si>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</si>
  <si>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</si>
  <si>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</si>
  <si>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</si>
  <si>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</si>
  <si>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</si>
  <si>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</si>
  <si>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</si>
  <si>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</si>
  <si>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</si>
  <si>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</si>
  <si>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</si>
  <si>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</si>
  <si>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</si>
  <si>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</si>
  <si>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</si>
  <si>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</si>
  <si>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</si>
  <si>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</si>
  <si>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</si>
  <si>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</si>
  <si>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</si>
  <si>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</si>
  <si>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</si>
  <si>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</si>
  <si>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</si>
  <si>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</si>
  <si>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</si>
  <si>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</si>
  <si>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</si>
  <si>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</si>
  <si>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</si>
  <si>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</si>
  <si>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</si>
  <si>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</si>
  <si>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</si>
  <si>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</si>
  <si>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</si>
  <si>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</si>
  <si>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</si>
  <si>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</si>
  <si>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</si>
  <si>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</si>
  <si>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</si>
  <si>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</si>
  <si>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</si>
  <si>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</si>
  <si>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</si>
  <si>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</si>
  <si>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</si>
  <si>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</si>
  <si>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</si>
  <si>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</si>
  <si>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</si>
  <si>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</si>
  <si>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</si>
  <si>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</si>
  <si>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</si>
  <si>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</si>
  <si>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</si>
  <si>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</si>
  <si>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</si>
  <si>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</si>
  <si>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</si>
  <si>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</si>
  <si>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</si>
  <si>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</si>
  <si>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</si>
  <si>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</si>
  <si>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</si>
  <si>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</si>
  <si>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</si>
  <si>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</si>
  <si>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</si>
  <si>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</si>
  <si>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</si>
  <si>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</si>
  <si>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</si>
  <si>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</si>
  <si>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</si>
  <si>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</si>
  <si>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</si>
  <si>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</si>
  <si>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</si>
  <si>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</si>
  <si>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</si>
  <si>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</si>
  <si>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</si>
  <si>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</si>
  <si>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</si>
  <si>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</si>
  <si>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</si>
  <si>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</si>
  <si>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</si>
  <si>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</si>
  <si>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</si>
  <si>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</si>
  <si>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</si>
  <si>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</si>
  <si>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</si>
  <si>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</si>
  <si>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</si>
  <si>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</si>
  <si>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</si>
  <si>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</si>
  <si>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</si>
  <si>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</si>
  <si>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</si>
  <si>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</si>
  <si>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</si>
  <si>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</si>
  <si>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</si>
  <si>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</si>
  <si>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</si>
  <si>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</si>
  <si>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</si>
  <si>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</si>
  <si>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</si>
  <si>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</si>
  <si>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</si>
  <si>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</si>
  <si>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</si>
  <si>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</si>
  <si>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</si>
  <si>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</si>
  <si>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</si>
  <si>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</si>
  <si>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</si>
  <si>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</si>
  <si>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</si>
  <si>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</si>
  <si>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</si>
  <si>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</si>
  <si>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</si>
  <si>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</si>
  <si>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</si>
  <si>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</si>
  <si>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</si>
  <si>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</si>
  <si>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</si>
  <si>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</si>
  <si>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</si>
  <si>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</si>
  <si>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</si>
  <si>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</si>
  <si>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</si>
  <si>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</si>
  <si>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</si>
  <si>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</si>
  <si>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</si>
  <si>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</si>
  <si>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</si>
  <si>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</si>
  <si>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</si>
  <si>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</si>
  <si>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</si>
  <si>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</si>
  <si>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</si>
  <si>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</si>
  <si>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</si>
  <si>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</si>
  <si>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</si>
  <si>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</si>
  <si>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</si>
  <si>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</si>
  <si>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</si>
  <si>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</si>
  <si>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</si>
  <si>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</si>
  <si>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</si>
  <si>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</si>
  <si>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</si>
  <si>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</si>
  <si>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</si>
  <si>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</si>
  <si>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</si>
  <si>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</si>
  <si>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</si>
  <si>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</si>
  <si>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</si>
  <si>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</si>
  <si>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</si>
  <si>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</si>
  <si>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</si>
  <si>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</si>
  <si>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</si>
  <si>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</si>
  <si>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</si>
  <si>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</si>
  <si>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</si>
  <si>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</si>
  <si>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</si>
  <si>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</si>
  <si>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</si>
  <si>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</si>
  <si>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</si>
  <si>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</si>
  <si>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</si>
  <si>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</si>
  <si>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</si>
  <si>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</si>
  <si>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</si>
  <si>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</si>
  <si>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</si>
  <si>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</si>
  <si>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</si>
  <si>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</si>
  <si>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</si>
  <si>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</si>
  <si>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</si>
  <si>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</si>
  <si>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</si>
  <si>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</si>
  <si>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</si>
  <si>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</si>
  <si>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</si>
  <si>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</si>
  <si>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</si>
  <si>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</si>
  <si>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</si>
  <si>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</si>
  <si>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</si>
  <si>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</si>
  <si>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</si>
  <si>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</si>
  <si>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</si>
  <si>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</si>
  <si>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</si>
  <si>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</si>
  <si>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</si>
  <si>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</si>
  <si>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</si>
  <si>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</si>
  <si>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</si>
  <si>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</si>
  <si>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</si>
  <si>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</si>
  <si>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</si>
  <si>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</si>
  <si>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</si>
  <si>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</si>
  <si>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</si>
  <si>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</si>
  <si>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</si>
  <si>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</si>
  <si>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</si>
  <si>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</si>
  <si>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</si>
  <si>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</si>
  <si>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</si>
  <si>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</si>
  <si>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</si>
  <si>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</si>
  <si>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</si>
  <si>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</si>
  <si>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</si>
  <si>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</si>
  <si>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</si>
  <si>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</si>
  <si>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</si>
  <si>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</si>
  <si>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</si>
  <si>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</si>
  <si>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</si>
  <si>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</si>
  <si>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</si>
  <si>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</si>
  <si>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</si>
  <si>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</si>
  <si>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</si>
  <si>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</si>
  <si>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</si>
  <si>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</si>
  <si>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</si>
  <si>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</si>
  <si>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</si>
  <si>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</si>
  <si>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</si>
  <si>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</si>
  <si>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</si>
  <si>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</si>
  <si>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</si>
  <si>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</si>
  <si>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</si>
  <si>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</si>
  <si>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</si>
  <si>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</si>
  <si>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</si>
  <si>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</si>
  <si>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</si>
  <si>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</si>
  <si>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</si>
  <si>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</si>
  <si>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</si>
  <si>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</si>
  <si>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</si>
  <si>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</si>
  <si>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</si>
  <si>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</si>
  <si>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</si>
  <si>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</si>
  <si>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</si>
  <si>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</si>
  <si>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</si>
  <si>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</si>
  <si>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</si>
  <si>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</si>
  <si>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</si>
  <si>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</si>
  <si>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</si>
  <si>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</si>
  <si>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</si>
  <si>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</si>
  <si>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</si>
  <si>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</si>
  <si>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</si>
  <si>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</si>
  <si>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</si>
  <si>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</si>
  <si>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</si>
  <si>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</si>
  <si>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</si>
  <si>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</si>
  <si>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</si>
  <si>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</si>
  <si>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</si>
  <si>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</si>
  <si>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</si>
  <si>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</si>
  <si>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</si>
  <si>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</si>
  <si>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</si>
  <si>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</si>
  <si>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</si>
  <si>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</si>
  <si>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</si>
  <si>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</si>
  <si>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</si>
  <si>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</si>
  <si>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</si>
  <si>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</si>
  <si>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</si>
  <si>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</si>
  <si>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</si>
  <si>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</si>
  <si>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</si>
  <si>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</si>
  <si>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</si>
  <si>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</si>
  <si>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</si>
  <si>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</si>
  <si>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</si>
  <si>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</si>
  <si>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</si>
  <si>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</si>
  <si>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</si>
  <si>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</si>
  <si>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</si>
  <si>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</si>
  <si>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</si>
  <si>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</si>
  <si>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</si>
  <si>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</si>
  <si>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</si>
  <si>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</si>
  <si>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</si>
  <si>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</si>
  <si>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</si>
  <si>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</si>
  <si>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</si>
  <si>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</si>
  <si>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</si>
  <si>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</si>
  <si>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</si>
  <si>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</si>
  <si>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</si>
  <si>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</si>
  <si>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</si>
  <si>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</si>
  <si>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</si>
  <si>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</si>
  <si>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</si>
  <si>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</si>
  <si>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</si>
  <si>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</si>
  <si>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</si>
  <si>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</si>
  <si>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</si>
  <si>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</si>
  <si>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</si>
  <si>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</si>
  <si>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</si>
  <si>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</si>
  <si>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</si>
  <si>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</si>
  <si>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</si>
  <si>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</si>
  <si>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</si>
  <si>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</si>
  <si>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</si>
  <si>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</si>
  <si>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</si>
  <si>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</si>
  <si>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</si>
  <si>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</si>
  <si>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</si>
  <si>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</si>
  <si>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</si>
  <si>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</si>
  <si>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</si>
  <si>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</si>
  <si>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</si>
  <si>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</si>
  <si>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</si>
  <si>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</si>
  <si>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</si>
  <si>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</si>
  <si>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</si>
  <si>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</si>
  <si>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</si>
  <si>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</si>
  <si>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</si>
  <si>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</si>
  <si>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</si>
  <si>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</si>
  <si>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</si>
  <si>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</si>
  <si>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</si>
  <si>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</si>
  <si>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</si>
  <si>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</si>
  <si>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</si>
  <si>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</si>
  <si>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</si>
  <si>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</si>
  <si>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</si>
  <si>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</si>
  <si>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</si>
  <si>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</si>
  <si>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</si>
  <si>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</si>
  <si>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</si>
  <si>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</si>
  <si>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</si>
  <si>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</si>
  <si>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</si>
  <si>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</si>
  <si>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</si>
  <si>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</si>
  <si>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</si>
  <si>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</si>
  <si>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</si>
  <si>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</si>
  <si>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</si>
  <si>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</si>
  <si>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</si>
  <si>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</si>
  <si>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</si>
  <si>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</si>
  <si>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</si>
  <si>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</si>
  <si>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</si>
  <si>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</si>
  <si>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</si>
  <si>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</si>
  <si>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</si>
  <si>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</si>
  <si>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</si>
  <si>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</si>
  <si>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</si>
  <si>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</si>
  <si>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</si>
  <si>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</si>
  <si>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</si>
  <si>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</si>
  <si>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</si>
  <si>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</si>
  <si>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</si>
  <si>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</si>
  <si>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</si>
  <si>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</si>
  <si>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</si>
  <si>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</si>
  <si>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</si>
  <si>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</si>
  <si>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</si>
  <si>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</si>
  <si>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</si>
  <si>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</si>
  <si>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</si>
  <si>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</si>
  <si>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</si>
  <si>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</si>
  <si>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</si>
  <si>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</si>
  <si>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</si>
  <si>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</si>
  <si>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</si>
  <si>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</si>
  <si>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</si>
  <si>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</si>
  <si>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</si>
  <si>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</si>
  <si>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</si>
  <si>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</si>
  <si>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</si>
  <si>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</si>
  <si>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</si>
  <si>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</si>
  <si>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</si>
  <si>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</si>
  <si>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</si>
  <si>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</si>
  <si>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</si>
  <si>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</si>
  <si>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</si>
  <si>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</si>
  <si>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</si>
  <si>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</si>
  <si>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</si>
  <si>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</si>
  <si>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</si>
  <si>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</si>
  <si>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</si>
  <si>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</si>
  <si>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</si>
  <si>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</si>
  <si>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</si>
  <si>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</si>
  <si>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</si>
  <si>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</si>
  <si>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</si>
  <si>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</si>
  <si>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</si>
  <si>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</si>
  <si>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</si>
  <si>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</si>
  <si>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</si>
  <si>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</si>
  <si>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</si>
  <si>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</si>
  <si>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</si>
  <si>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</si>
  <si>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</si>
  <si>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</si>
  <si>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</si>
  <si>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</si>
  <si>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</si>
  <si>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</si>
  <si>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</si>
  <si>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</si>
  <si>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</si>
  <si>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</si>
  <si>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</si>
  <si>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</si>
  <si>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</si>
  <si>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</si>
  <si>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</si>
  <si>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</si>
  <si>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</si>
  <si>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</si>
  <si>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</si>
  <si>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</si>
  <si>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</si>
  <si>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</si>
  <si>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</si>
  <si>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</si>
  <si>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</si>
  <si>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</si>
  <si>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</si>
  <si>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</si>
  <si>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</si>
  <si>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</si>
  <si>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</si>
  <si>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</si>
  <si>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</si>
  <si>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</si>
  <si>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</si>
  <si>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</si>
  <si>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</si>
  <si>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</si>
  <si>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</si>
  <si>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</si>
  <si>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</si>
  <si>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</si>
  <si>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</si>
  <si>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</si>
  <si>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</si>
  <si>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</si>
  <si>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</si>
  <si>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</si>
  <si>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</si>
  <si>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</si>
  <si>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</si>
  <si>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</si>
  <si>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</si>
  <si>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</si>
  <si>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</si>
  <si>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</si>
  <si>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</si>
  <si>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</si>
  <si>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</si>
  <si>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</si>
  <si>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</si>
  <si>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</si>
  <si>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</si>
  <si>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</si>
  <si>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</si>
  <si>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</si>
  <si>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</si>
  <si>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</si>
  <si>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</si>
  <si>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</si>
  <si>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</si>
  <si>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</si>
  <si>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</si>
  <si>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</si>
  <si>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</si>
  <si>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</si>
  <si>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</si>
  <si>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</si>
  <si>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</si>
  <si>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</si>
  <si>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</si>
  <si>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</si>
  <si>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</si>
  <si>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</si>
  <si>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</si>
  <si>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</si>
  <si>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</si>
  <si>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</si>
  <si>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</si>
  <si>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</si>
  <si>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</si>
  <si>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</si>
  <si>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</si>
  <si>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</si>
  <si>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</si>
  <si>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</si>
  <si>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</si>
  <si>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</si>
  <si>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</si>
  <si>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</si>
  <si>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</si>
  <si>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</si>
  <si>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</si>
  <si>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</si>
  <si>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</si>
  <si>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</si>
  <si>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</si>
  <si>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</si>
  <si>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</si>
  <si>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</si>
  <si>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</si>
  <si>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</si>
  <si>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</si>
  <si>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</si>
  <si>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</si>
  <si>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</si>
  <si>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</si>
  <si>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</si>
  <si>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</si>
  <si>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</si>
  <si>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</si>
  <si>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</si>
  <si>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</si>
  <si>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</si>
  <si>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</si>
  <si>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</si>
  <si>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</si>
  <si>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</si>
  <si>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</si>
  <si>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</si>
  <si>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</si>
  <si>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</si>
  <si>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</si>
  <si>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</si>
  <si>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</si>
  <si>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</si>
  <si>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</si>
  <si>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</si>
  <si>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</si>
  <si>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</si>
  <si>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</si>
  <si>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</si>
  <si>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</si>
  <si>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</si>
  <si>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</si>
  <si>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</si>
  <si>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</si>
  <si>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</si>
  <si>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</si>
  <si>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</si>
  <si>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</si>
  <si>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</si>
  <si>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</si>
  <si>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</si>
  <si>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</si>
  <si>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</si>
  <si>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</si>
  <si>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</si>
  <si>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</si>
  <si>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</si>
  <si>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</si>
  <si>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</si>
  <si>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</si>
  <si>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</si>
  <si>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</si>
  <si>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</si>
  <si>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</si>
  <si>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</si>
  <si>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</si>
  <si>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</si>
  <si>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</si>
  <si>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</si>
  <si>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</si>
  <si>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</si>
  <si>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</si>
  <si>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</si>
  <si>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</si>
  <si>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</si>
  <si>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</si>
  <si>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</si>
  <si>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</si>
  <si>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</si>
  <si>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</si>
  <si>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</si>
  <si>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</si>
  <si>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</si>
  <si>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</si>
  <si>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</si>
  <si>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</si>
  <si>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</si>
  <si>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</si>
  <si>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</si>
  <si>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</si>
  <si>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</si>
  <si>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</si>
  <si>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</si>
  <si>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</si>
  <si>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</si>
  <si>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</si>
  <si>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</si>
  <si>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</si>
  <si>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</si>
  <si>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</si>
  <si>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</si>
  <si>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</si>
  <si>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</si>
  <si>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</si>
  <si>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</si>
  <si>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</si>
  <si>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</si>
  <si>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</si>
  <si>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</si>
  <si>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</si>
  <si>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</si>
  <si>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</si>
  <si>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</si>
  <si>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</si>
  <si>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</si>
  <si>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</si>
  <si>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</si>
  <si>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</si>
  <si>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</si>
  <si>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</si>
  <si>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</si>
  <si>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</si>
  <si>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</si>
  <si>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</si>
  <si>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</si>
  <si>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</si>
  <si>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</si>
  <si>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</si>
  <si>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</si>
  <si>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</si>
  <si>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</si>
  <si>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</si>
  <si>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</si>
  <si>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</si>
  <si>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</si>
  <si>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</si>
  <si>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</si>
  <si>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</si>
  <si>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</si>
  <si>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</si>
  <si>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</si>
  <si>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</si>
  <si>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</si>
  <si>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</si>
  <si>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</si>
  <si>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</si>
  <si>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</si>
  <si>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</si>
  <si>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</si>
  <si>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</si>
  <si>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</si>
  <si>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</si>
  <si>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</si>
  <si>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</si>
  <si>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</si>
  <si>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</si>
  <si>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</si>
  <si>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</si>
  <si>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</si>
  <si>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</si>
  <si>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</si>
  <si>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</si>
  <si>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</si>
  <si>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</si>
  <si>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</si>
  <si>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</si>
  <si>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</si>
  <si>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</si>
  <si>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</si>
  <si>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</si>
  <si>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</si>
  <si>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</si>
  <si>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</si>
  <si>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</si>
  <si>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</si>
  <si>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</si>
  <si>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</si>
  <si>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</si>
  <si>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</si>
  <si>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</si>
  <si>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</si>
  <si>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</si>
  <si>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</si>
  <si>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</si>
  <si>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</si>
  <si>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</si>
  <si>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</si>
  <si>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</si>
  <si>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</si>
  <si>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</si>
  <si>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</si>
  <si>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</si>
  <si>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</si>
  <si>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</si>
  <si>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</si>
  <si>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</si>
  <si>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</si>
  <si>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</si>
  <si>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</si>
  <si>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</si>
  <si>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</si>
  <si>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</si>
  <si>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</si>
  <si>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</si>
  <si>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</si>
  <si>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</si>
  <si>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</si>
  <si>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</si>
  <si>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</si>
  <si>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</si>
  <si>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</si>
  <si>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</si>
  <si>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</si>
  <si>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</si>
  <si>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</si>
  <si>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</si>
  <si>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</si>
  <si>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</si>
  <si>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</si>
  <si>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</si>
  <si>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</si>
  <si>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</si>
  <si>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</si>
  <si>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</si>
  <si>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</si>
  <si>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</si>
  <si>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</si>
  <si>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</si>
  <si>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</si>
  <si>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</si>
  <si>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</si>
  <si>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</si>
  <si>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</si>
  <si>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</si>
  <si>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</si>
  <si>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</si>
  <si>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</si>
  <si>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</si>
  <si>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</si>
  <si>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</si>
  <si>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</si>
  <si>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</si>
  <si>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</si>
  <si>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</si>
  <si>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</si>
  <si>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</si>
  <si>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</si>
  <si>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</si>
  <si>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</si>
  <si>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</si>
  <si>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</si>
  <si>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</si>
  <si>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</si>
  <si>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</si>
  <si>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</si>
  <si>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</si>
  <si>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</si>
  <si>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</si>
  <si>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</si>
  <si>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</si>
  <si>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</si>
  <si>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</si>
  <si>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</si>
  <si>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</si>
  <si>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</si>
  <si>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</si>
  <si>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</si>
  <si>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</si>
  <si>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</si>
  <si>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</si>
  <si>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</si>
  <si>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</si>
  <si>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</si>
  <si>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</si>
  <si>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</si>
  <si>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</si>
  <si>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</si>
  <si>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</si>
  <si>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</si>
  <si>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</si>
  <si>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</si>
  <si>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</si>
  <si>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</si>
  <si>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</si>
  <si>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</si>
  <si>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</si>
  <si>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</si>
  <si>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</si>
  <si>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</si>
  <si>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</si>
  <si>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</si>
  <si>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</si>
  <si>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</si>
  <si>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</si>
  <si>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</si>
  <si>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</si>
  <si>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</si>
  <si>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</si>
  <si>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</si>
  <si>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</si>
  <si>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</si>
  <si>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</si>
  <si>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</si>
  <si>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</si>
  <si>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</si>
  <si>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</si>
  <si>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</si>
  <si>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</si>
  <si>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</si>
  <si>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</si>
  <si>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</si>
  <si>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</si>
  <si>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</si>
  <si>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</si>
  <si>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</si>
  <si>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</si>
  <si>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</si>
  <si>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</si>
  <si>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</si>
  <si>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</si>
  <si>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</si>
  <si>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</si>
  <si>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</si>
  <si>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</si>
  <si>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</si>
  <si>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</si>
  <si>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</si>
  <si>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</si>
  <si>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</si>
  <si>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</si>
  <si>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</si>
  <si>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</si>
  <si>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</si>
  <si>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</si>
  <si>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</si>
  <si>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</si>
  <si>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</si>
  <si>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</si>
  <si>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</si>
  <si>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</si>
  <si>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</si>
  <si>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</si>
  <si>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</si>
  <si>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</si>
  <si>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</si>
  <si>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</si>
  <si>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</si>
  <si>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</si>
  <si>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</si>
  <si>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</si>
  <si>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</si>
  <si>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</si>
  <si>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</si>
  <si>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</si>
  <si>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</si>
  <si>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</si>
  <si>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</si>
  <si>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</si>
  <si>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</si>
  <si>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</si>
  <si>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</si>
  <si>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</si>
  <si>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</si>
  <si>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</si>
  <si>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</si>
  <si>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</si>
  <si>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</si>
  <si>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</si>
  <si>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</si>
  <si>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</si>
  <si>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</si>
  <si>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</si>
  <si>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</si>
  <si>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</si>
  <si>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</si>
  <si>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</si>
  <si>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</si>
  <si>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</si>
  <si>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</si>
  <si>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</si>
  <si>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</si>
  <si>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</si>
  <si>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</si>
  <si>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</si>
  <si>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</si>
  <si>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</si>
  <si>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</si>
  <si>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</si>
  <si>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</si>
  <si>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</si>
  <si>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</si>
  <si>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</si>
  <si>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</si>
  <si>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</si>
  <si>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</si>
  <si>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</si>
  <si>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</si>
  <si>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</si>
  <si>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</si>
  <si>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</si>
  <si>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</si>
  <si>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</si>
  <si>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</si>
  <si>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</si>
  <si>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</si>
  <si>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</si>
  <si>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</si>
  <si>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</si>
  <si>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</si>
  <si>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</si>
  <si>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</si>
  <si>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</si>
  <si>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</si>
  <si>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</si>
  <si>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</si>
  <si>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</si>
  <si>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</si>
  <si>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</si>
  <si>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</si>
  <si>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</si>
  <si>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</si>
  <si>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</si>
  <si>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</si>
  <si>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</si>
  <si>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</si>
  <si>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</si>
  <si>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</si>
  <si>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</si>
  <si>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</si>
  <si>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</si>
  <si>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</si>
  <si>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</si>
  <si>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</si>
  <si>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</si>
  <si>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</si>
  <si>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</si>
  <si>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</si>
  <si>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</si>
  <si>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</si>
  <si>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</si>
  <si>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</si>
  <si>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</si>
  <si>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</si>
  <si>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</si>
  <si>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</si>
  <si>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</si>
  <si>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</si>
  <si>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</si>
  <si>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</si>
  <si>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</si>
  <si>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</si>
  <si>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</si>
  <si>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</si>
  <si>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</si>
  <si>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</si>
  <si>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</si>
  <si>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</si>
  <si>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</si>
  <si>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</si>
  <si>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</si>
  <si>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</si>
  <si>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</si>
  <si>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</si>
  <si>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</si>
  <si>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</si>
  <si>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</si>
  <si>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</si>
  <si>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</si>
  <si>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</si>
  <si>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</si>
  <si>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</si>
  <si>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</si>
  <si>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</si>
  <si>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</si>
  <si>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</si>
  <si>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</si>
  <si>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</si>
  <si>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</si>
  <si>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</si>
  <si>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</si>
  <si>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</si>
  <si>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</si>
  <si>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</si>
  <si>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</si>
  <si>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</si>
  <si>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</si>
  <si>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</si>
  <si>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</si>
  <si>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</si>
  <si>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</si>
  <si>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</si>
  <si>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</si>
  <si>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</si>
  <si>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</si>
  <si>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</si>
  <si>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</si>
  <si>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</si>
  <si>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</si>
  <si>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</si>
  <si>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</si>
  <si>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</si>
  <si>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</si>
  <si>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</si>
  <si>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</si>
  <si>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</si>
  <si>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</si>
  <si>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</si>
  <si>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</si>
  <si>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</si>
  <si>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</si>
  <si>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</si>
  <si>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</si>
  <si>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</si>
  <si>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</si>
  <si>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</si>
  <si>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</si>
  <si>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</si>
  <si>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</si>
  <si>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</si>
  <si>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</si>
  <si>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</si>
  <si>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</si>
  <si>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</si>
  <si>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</si>
  <si>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</si>
  <si>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</si>
  <si>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</si>
  <si>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</si>
  <si>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</si>
  <si>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</si>
  <si>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</si>
  <si>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</si>
  <si>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</si>
  <si>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</si>
  <si>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</si>
  <si>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</si>
  <si>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</si>
  <si>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</si>
  <si>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</si>
  <si>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</si>
  <si>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</si>
  <si>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</si>
  <si>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</si>
  <si>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</si>
  <si>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</si>
  <si>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</si>
  <si>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</si>
  <si>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</si>
  <si>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</si>
  <si>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</si>
  <si>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</si>
  <si>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</si>
  <si>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</si>
  <si>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</si>
  <si>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</si>
  <si>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</si>
  <si>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</si>
  <si>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</si>
  <si>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</si>
  <si>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</si>
  <si>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</si>
  <si>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</si>
  <si>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</si>
  <si>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</si>
  <si>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</si>
  <si>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</si>
  <si>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</si>
  <si>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</si>
  <si>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</si>
  <si>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</si>
  <si>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</si>
  <si>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</si>
  <si>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</si>
  <si>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</si>
  <si>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</si>
  <si>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</si>
  <si>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</si>
  <si>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</si>
  <si>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</si>
  <si>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</si>
  <si>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</si>
  <si>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</si>
  <si>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</si>
  <si>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</si>
  <si>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</si>
  <si>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</si>
  <si>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</si>
  <si>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</si>
  <si>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</si>
  <si>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</si>
  <si>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</si>
  <si>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</si>
  <si>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</si>
  <si>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</si>
  <si>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</si>
  <si>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</si>
  <si>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</si>
  <si>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</si>
  <si>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</si>
  <si>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</si>
  <si>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</si>
  <si>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</si>
  <si>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</si>
  <si>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</si>
  <si>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</si>
  <si>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</si>
  <si>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</si>
  <si>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</si>
  <si>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</si>
  <si>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</si>
  <si>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</si>
  <si>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</si>
  <si>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</si>
  <si>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</si>
  <si>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</si>
  <si>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</si>
  <si>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</si>
  <si>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</si>
  <si>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</si>
  <si>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</si>
  <si>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</si>
  <si>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</si>
  <si>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</si>
  <si>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</si>
  <si>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</si>
  <si>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</si>
  <si>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</si>
  <si>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</si>
  <si>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</si>
  <si>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</si>
  <si>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</si>
  <si>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</si>
  <si>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</si>
  <si>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</si>
  <si>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</si>
  <si>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</si>
  <si>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</si>
  <si>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</si>
  <si>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</si>
  <si>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</si>
  <si>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</si>
  <si>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</si>
  <si>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</si>
  <si>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</si>
  <si>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</si>
  <si>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</si>
  <si>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</si>
  <si>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</si>
  <si>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</si>
  <si>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</si>
  <si>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</si>
  <si>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</si>
  <si>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</si>
  <si>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</si>
  <si>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</si>
  <si>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</si>
  <si>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</si>
  <si>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</si>
  <si>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</si>
  <si>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</si>
  <si>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</si>
  <si>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</si>
  <si>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</si>
  <si>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</si>
  <si>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</si>
  <si>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</si>
  <si>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</si>
  <si>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</si>
  <si>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</si>
  <si>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</si>
  <si>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</si>
  <si>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</si>
  <si>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</si>
  <si>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</si>
  <si>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</si>
  <si>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</si>
  <si>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</si>
  <si>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</si>
  <si>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</si>
  <si>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</si>
  <si>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</si>
  <si>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</si>
  <si>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</si>
  <si>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</si>
  <si>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</si>
  <si>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</si>
  <si>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</si>
  <si>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</si>
  <si>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</si>
  <si>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</si>
  <si>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</si>
  <si>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</si>
  <si>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</si>
  <si>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</si>
  <si>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</si>
  <si>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</si>
  <si>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</si>
  <si>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</si>
  <si>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</si>
  <si>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</si>
  <si>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</si>
  <si>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</si>
  <si>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</si>
  <si>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</si>
  <si>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</si>
  <si>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</si>
  <si>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</si>
  <si>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</si>
  <si>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</si>
  <si>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</si>
  <si>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</si>
  <si>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</si>
  <si>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</si>
  <si>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</si>
  <si>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</si>
  <si>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</si>
  <si>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</si>
  <si>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</si>
  <si>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</si>
  <si>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</si>
  <si>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</si>
  <si>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</si>
  <si>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</si>
  <si>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</si>
  <si>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</si>
  <si>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</si>
  <si>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</si>
  <si>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</si>
  <si>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</si>
  <si>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</si>
  <si>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</si>
  <si>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</si>
  <si>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</si>
  <si>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</si>
  <si>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</si>
  <si>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</si>
  <si>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</si>
  <si>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</si>
  <si>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</si>
  <si>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</si>
  <si>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</si>
  <si>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</si>
  <si>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</si>
  <si>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</si>
  <si>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</si>
  <si>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</si>
  <si>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</si>
  <si>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</si>
  <si>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</si>
  <si>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</si>
  <si>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</si>
  <si>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</si>
  <si>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</si>
  <si>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</si>
  <si>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</si>
  <si>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</si>
  <si>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</si>
  <si>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</si>
  <si>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</si>
  <si>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</si>
  <si>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</si>
  <si>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</si>
  <si>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</si>
  <si>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</si>
  <si>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</si>
  <si>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</si>
  <si>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</si>
  <si>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</si>
  <si>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</si>
  <si>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</si>
  <si>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</si>
  <si>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</si>
  <si>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</si>
  <si>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</si>
  <si>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</si>
  <si>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</si>
  <si>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</si>
  <si>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</si>
  <si>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</si>
  <si>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</si>
  <si>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</si>
  <si>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</si>
  <si>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</si>
  <si>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</si>
  <si>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</si>
  <si>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</si>
  <si>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</si>
  <si>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</si>
  <si>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</si>
  <si>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</si>
  <si>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</si>
  <si>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</si>
  <si>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</si>
  <si>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</si>
  <si>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</si>
  <si>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</si>
  <si>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</si>
  <si>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</si>
  <si>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</si>
  <si>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</si>
  <si>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</si>
  <si>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</si>
  <si>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</si>
  <si>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</si>
  <si>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</si>
  <si>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</si>
  <si>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</si>
  <si>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</si>
  <si>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</si>
  <si>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</si>
  <si>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</si>
  <si>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</si>
  <si>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</si>
  <si>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</si>
  <si>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</si>
  <si>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</si>
  <si>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</si>
  <si>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</si>
  <si>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</si>
  <si>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</si>
  <si>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</si>
  <si>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</si>
  <si>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</si>
  <si>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</si>
  <si>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</si>
  <si>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</si>
  <si>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</si>
  <si>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</si>
  <si>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</si>
  <si>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</si>
  <si>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</si>
  <si>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</si>
  <si>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</si>
  <si>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</si>
  <si>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</si>
  <si>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</si>
  <si>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</si>
  <si>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</si>
  <si>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</si>
  <si>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</si>
  <si>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</si>
  <si>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</si>
  <si>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</si>
  <si>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</si>
  <si>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</si>
  <si>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</si>
  <si>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</si>
  <si>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</si>
  <si>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</si>
  <si>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</si>
  <si>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</si>
  <si>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</si>
  <si>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</si>
  <si>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</si>
  <si>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</si>
  <si>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</si>
  <si>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</si>
  <si>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</si>
  <si>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</si>
  <si>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</si>
  <si>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</si>
  <si>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</si>
  <si>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</si>
  <si>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</si>
  <si>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</si>
  <si>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</si>
  <si>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</si>
  <si>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</si>
  <si>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</si>
  <si>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</si>
  <si>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</si>
  <si>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</si>
  <si>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</si>
  <si>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</si>
  <si>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</si>
  <si>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</si>
  <si>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</si>
  <si>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</si>
  <si>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</si>
  <si>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</si>
  <si>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</si>
  <si>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</si>
  <si>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</si>
  <si>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</si>
  <si>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</si>
  <si>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</si>
  <si>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</si>
  <si>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</si>
  <si>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</si>
  <si>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</si>
  <si>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</si>
  <si>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</si>
  <si>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</si>
  <si>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</si>
  <si>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</si>
  <si>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</si>
  <si>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</si>
  <si>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</si>
  <si>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</si>
  <si>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</si>
  <si>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</si>
  <si>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</si>
  <si>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</si>
  <si>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</si>
  <si>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</si>
  <si>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</si>
  <si>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</si>
  <si>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</si>
  <si>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</si>
  <si>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</si>
  <si>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</si>
  <si>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</si>
  <si>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</si>
  <si>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</si>
  <si>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</si>
  <si>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</si>
  <si>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</si>
  <si>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</si>
  <si>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</si>
  <si>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</si>
  <si>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</si>
  <si>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</si>
  <si>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</si>
  <si>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</si>
  <si>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</si>
  <si>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</si>
  <si>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</si>
  <si>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</si>
  <si>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</si>
  <si>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</si>
  <si>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</si>
  <si>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</si>
  <si>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</si>
  <si>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</si>
  <si>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</si>
  <si>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</si>
  <si>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</si>
  <si>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</si>
  <si>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</si>
  <si>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</si>
  <si>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</si>
  <si>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</si>
  <si>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</si>
  <si>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</si>
  <si>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</si>
  <si>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</si>
  <si>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</si>
  <si>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</si>
  <si>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</si>
  <si>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</si>
  <si>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</si>
  <si>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</si>
  <si>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</si>
  <si>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</si>
  <si>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</si>
  <si>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</si>
  <si>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</si>
  <si>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</si>
  <si>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</si>
  <si>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</si>
  <si>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</si>
  <si>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</si>
  <si>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</si>
  <si>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</si>
  <si>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</si>
  <si>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</si>
  <si>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</si>
  <si>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</si>
  <si>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</si>
  <si>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</si>
  <si>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</si>
  <si>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</si>
  <si>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</si>
  <si>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</si>
  <si>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</si>
  <si>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</si>
  <si>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</si>
  <si>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</si>
  <si>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</si>
  <si>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</si>
  <si>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</si>
  <si>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</si>
  <si>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</si>
  <si>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</si>
  <si>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</si>
  <si>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</si>
  <si>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</si>
  <si>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</si>
  <si>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</si>
  <si>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</si>
  <si>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</si>
  <si>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</si>
  <si>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</si>
  <si>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</si>
  <si>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</si>
  <si>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</si>
  <si>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</si>
  <si>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</si>
  <si>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</si>
  <si>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</si>
  <si>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</si>
  <si>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</si>
  <si>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</si>
  <si>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</si>
  <si>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</si>
  <si>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</si>
  <si>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</si>
  <si>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</si>
  <si>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</si>
  <si>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</si>
  <si>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</si>
  <si>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</si>
  <si>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</si>
  <si>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</si>
  <si>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</si>
  <si>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</si>
  <si>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</si>
  <si>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</si>
  <si>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</si>
  <si>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</si>
  <si>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</si>
  <si>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</si>
  <si>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</si>
  <si>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</si>
  <si>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</si>
  <si>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</si>
  <si>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</si>
  <si>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</si>
  <si>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</si>
  <si>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</si>
  <si>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</si>
  <si>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</si>
  <si>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</si>
  <si>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</si>
  <si>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</si>
  <si>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</si>
  <si>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</si>
  <si>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</si>
  <si>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</si>
  <si>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</si>
  <si>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</si>
  <si>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</si>
  <si>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</si>
  <si>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</si>
  <si>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</si>
  <si>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</si>
  <si>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</si>
  <si>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</si>
  <si>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</si>
  <si>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</si>
  <si>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</si>
  <si>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</si>
  <si>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</si>
  <si>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</si>
  <si>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</si>
  <si>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</si>
  <si>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</si>
  <si>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</si>
  <si>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</si>
  <si>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</si>
  <si>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</si>
  <si>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</si>
  <si>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</si>
  <si>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</si>
  <si>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</si>
  <si>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</si>
  <si>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</si>
  <si>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</si>
  <si>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</si>
  <si>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</si>
  <si>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</si>
  <si>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</si>
  <si>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</si>
  <si>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</si>
  <si>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</si>
  <si>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</si>
  <si>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</si>
  <si>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</si>
  <si>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</si>
  <si>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</si>
  <si>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</si>
  <si>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</si>
  <si>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</si>
  <si>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</si>
  <si>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</si>
  <si>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</si>
  <si>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</si>
  <si>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</si>
  <si>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</si>
  <si>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</si>
  <si>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</si>
  <si>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</si>
  <si>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</si>
  <si>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</si>
  <si>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</si>
  <si>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</si>
  <si>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</si>
  <si>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</si>
  <si>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</si>
  <si>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</si>
  <si>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</si>
  <si>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</si>
  <si>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</si>
  <si>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</si>
  <si>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</si>
  <si>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</si>
  <si>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</si>
  <si>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</si>
  <si>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</si>
  <si>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</si>
  <si>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</si>
  <si>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</si>
  <si>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</si>
  <si>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</si>
  <si>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</si>
  <si>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</si>
  <si>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</si>
  <si>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</si>
  <si>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</si>
  <si>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</si>
  <si>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</si>
  <si>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</si>
  <si>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</si>
  <si>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</si>
  <si>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</si>
  <si>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</si>
  <si>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</si>
  <si>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</si>
  <si>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</si>
  <si>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</si>
  <si>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</si>
  <si>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</si>
  <si>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</si>
  <si>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</si>
  <si>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</si>
  <si>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</si>
  <si>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</si>
  <si>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</si>
  <si>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</si>
  <si>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</si>
  <si>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</si>
  <si>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</si>
  <si>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</si>
  <si>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</si>
  <si>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</si>
  <si>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</si>
  <si>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</si>
  <si>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</si>
  <si>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</si>
  <si>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</si>
  <si>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</si>
  <si>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</si>
  <si>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</si>
  <si>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</si>
  <si>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</si>
  <si>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</si>
  <si>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</si>
  <si>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</si>
  <si>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</si>
  <si>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</si>
  <si>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</si>
  <si>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</si>
  <si>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</si>
  <si>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</si>
  <si>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</si>
  <si>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</si>
  <si>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</si>
  <si>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</si>
  <si>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</si>
  <si>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</si>
  <si>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</si>
  <si>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</si>
  <si>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</si>
  <si>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</si>
  <si>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</si>
  <si>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</si>
  <si>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</si>
  <si>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</si>
  <si>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</si>
  <si>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</si>
  <si>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</si>
  <si>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</si>
  <si>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</si>
  <si>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</si>
  <si>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</si>
  <si>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</si>
  <si>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</si>
  <si>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</si>
  <si>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</si>
  <si>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</si>
  <si>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</si>
  <si>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</si>
  <si>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</si>
  <si>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</si>
  <si>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</si>
  <si>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</si>
  <si>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</si>
  <si>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</si>
  <si>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</si>
  <si>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</si>
  <si>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</si>
  <si>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</si>
  <si>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</si>
  <si>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</si>
  <si>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</si>
  <si>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</si>
  <si>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</si>
  <si>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</si>
  <si>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</si>
  <si>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</si>
  <si>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</si>
  <si>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</si>
  <si>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</si>
  <si>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</si>
  <si>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</si>
  <si>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</si>
  <si>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</si>
  <si>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</si>
  <si>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</si>
  <si>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</si>
  <si>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</si>
  <si>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</si>
  <si>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</si>
  <si>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</si>
  <si>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</si>
  <si>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</si>
  <si>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</si>
  <si>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</si>
  <si>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</si>
  <si>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</si>
  <si>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</si>
  <si>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</si>
  <si>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</si>
  <si>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</si>
  <si>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</si>
  <si>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</si>
  <si>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</si>
  <si>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</si>
  <si>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</si>
  <si>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</si>
  <si>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</si>
  <si>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</si>
  <si>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</si>
  <si>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</si>
  <si>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</si>
  <si>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</si>
  <si>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</si>
  <si>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</si>
  <si>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</si>
  <si>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</si>
  <si>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</si>
  <si>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</si>
  <si>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</si>
  <si>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</si>
  <si>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</si>
  <si>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</si>
  <si>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</si>
  <si>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</si>
  <si>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</si>
  <si>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</si>
  <si>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</si>
  <si>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</si>
  <si>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</si>
  <si>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</si>
  <si>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</si>
  <si>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</si>
  <si>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</si>
  <si>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</si>
  <si>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</si>
  <si>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</si>
  <si>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</si>
  <si>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</si>
  <si>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</si>
  <si>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</si>
  <si>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</si>
  <si>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</si>
  <si>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</si>
  <si>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</si>
  <si>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</si>
  <si>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</si>
  <si>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</si>
  <si>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</si>
  <si>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</si>
  <si>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</si>
  <si>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</si>
  <si>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</si>
  <si>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</si>
  <si>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</si>
  <si>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</si>
  <si>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</si>
  <si>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</si>
  <si>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</si>
  <si>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</si>
  <si>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</si>
  <si>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</si>
  <si>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</si>
  <si>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</si>
  <si>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</si>
  <si>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</si>
  <si>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</si>
  <si>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</si>
  <si>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</si>
  <si>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</si>
  <si>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</si>
  <si>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</si>
  <si>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</si>
  <si>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</si>
  <si>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</si>
  <si>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</si>
  <si>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</si>
  <si>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</si>
  <si>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</si>
  <si>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</si>
  <si>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</si>
  <si>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</si>
  <si>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</si>
  <si>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</si>
  <si>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</si>
  <si>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</si>
  <si>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</si>
  <si>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</si>
  <si>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</si>
  <si>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</si>
  <si>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</si>
  <si>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</si>
  <si>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</si>
  <si>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</si>
  <si>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</si>
  <si>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</si>
  <si>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</si>
  <si>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</si>
  <si>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</si>
  <si>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</si>
  <si>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</si>
  <si>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</si>
  <si>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</si>
  <si>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</si>
  <si>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</si>
  <si>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</si>
  <si>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</si>
  <si>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</si>
  <si>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</si>
  <si>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</si>
  <si>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</si>
  <si>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</si>
  <si>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</si>
  <si>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</si>
  <si>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</si>
  <si>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</si>
  <si>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</si>
  <si>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</si>
  <si>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</si>
  <si>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</si>
  <si>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</si>
  <si>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</si>
  <si>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</si>
  <si>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</si>
  <si>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</si>
  <si>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</si>
  <si>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</si>
  <si>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</si>
  <si>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</si>
  <si>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</si>
  <si>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</si>
  <si>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</si>
  <si>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</si>
  <si>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</si>
  <si>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</si>
  <si>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</si>
  <si>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</si>
  <si>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</si>
  <si>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</si>
  <si>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</si>
  <si>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</si>
  <si>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</si>
  <si>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</si>
  <si>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</si>
  <si>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</si>
  <si>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</si>
  <si>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</si>
  <si>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</si>
  <si>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</si>
  <si>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</si>
  <si>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</si>
  <si>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</si>
  <si>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</si>
  <si>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</si>
  <si>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</si>
  <si>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</si>
  <si>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</si>
  <si>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</si>
  <si>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</si>
  <si>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</si>
  <si>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</si>
  <si>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</si>
  <si>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</si>
  <si>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</si>
  <si>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</si>
  <si>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</si>
  <si>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</si>
  <si>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</si>
  <si>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</si>
  <si>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</si>
  <si>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</si>
  <si>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</si>
  <si>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</si>
  <si>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</si>
  <si>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</si>
  <si>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</si>
  <si>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</si>
  <si>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</si>
  <si>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</si>
  <si>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</si>
  <si>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</si>
  <si>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</si>
  <si>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</si>
  <si>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</si>
  <si>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</si>
  <si>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</si>
  <si>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</si>
  <si>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</si>
  <si>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</si>
  <si>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</si>
  <si>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</si>
  <si>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</si>
  <si>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</si>
  <si>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</si>
  <si>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</si>
  <si>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</si>
  <si>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</si>
  <si>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</si>
  <si>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</si>
  <si>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</si>
  <si>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</si>
  <si>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</si>
  <si>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</si>
  <si>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</si>
  <si>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</si>
  <si>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</si>
  <si>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</si>
  <si>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</si>
  <si>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</si>
  <si>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</si>
  <si>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</si>
  <si>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</si>
  <si>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</si>
  <si>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</si>
  <si>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</si>
  <si>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</si>
  <si>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</si>
  <si>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</si>
  <si>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</si>
  <si>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</si>
  <si>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</si>
  <si>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</si>
  <si>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</si>
  <si>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</si>
  <si>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</si>
  <si>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</si>
  <si>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</si>
  <si>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</si>
  <si>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</si>
  <si>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</si>
  <si>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</si>
  <si>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</si>
  <si>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</si>
  <si>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</si>
  <si>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</si>
  <si>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</si>
  <si>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</si>
  <si>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</si>
  <si>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</si>
  <si>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</si>
  <si>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</si>
  <si>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</si>
  <si>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</si>
  <si>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</si>
  <si>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</si>
  <si>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</si>
  <si>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</si>
  <si>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</si>
  <si>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</si>
  <si>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</si>
  <si>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</si>
  <si>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</si>
  <si>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</si>
  <si>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</si>
  <si>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</si>
  <si>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</si>
  <si>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</si>
  <si>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</si>
  <si>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</si>
  <si>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</si>
  <si>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</si>
  <si>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</si>
  <si>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</si>
  <si>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</si>
  <si>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</si>
  <si>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</si>
  <si>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</si>
  <si>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</si>
  <si>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</si>
  <si>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</si>
  <si>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</si>
  <si>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</si>
  <si>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</si>
  <si>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</si>
  <si>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</si>
  <si>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</si>
  <si>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</si>
  <si>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</si>
  <si>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</si>
  <si>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</si>
  <si>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</si>
  <si>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</si>
  <si>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</si>
  <si>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</si>
  <si>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</si>
  <si>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</si>
  <si>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</si>
  <si>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</si>
  <si>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</si>
  <si>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</si>
  <si>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</si>
  <si>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</si>
  <si>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</si>
  <si>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</si>
  <si>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</si>
  <si>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</si>
  <si>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</si>
  <si>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</si>
  <si>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</si>
  <si>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</si>
  <si>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</si>
  <si>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</si>
  <si>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</si>
  <si>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</si>
  <si>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</si>
  <si>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</si>
  <si>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</si>
  <si>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</si>
  <si>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</si>
  <si>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</si>
  <si>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</si>
  <si>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</si>
  <si>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</si>
  <si>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</si>
  <si>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</si>
  <si>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</si>
  <si>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</si>
  <si>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</si>
  <si>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</si>
  <si>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</si>
  <si>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</si>
  <si>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</si>
  <si>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</si>
  <si>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</si>
  <si>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</si>
  <si>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</si>
  <si>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</si>
  <si>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</si>
  <si>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</si>
  <si>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</si>
  <si>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</si>
  <si>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</si>
  <si>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</si>
  <si>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</si>
  <si>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</si>
  <si>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</si>
  <si>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</si>
  <si>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</si>
  <si>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</si>
  <si>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</si>
  <si>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</si>
  <si>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</si>
  <si>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</si>
  <si>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</si>
  <si>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</si>
  <si>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</si>
  <si>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</si>
  <si>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</si>
  <si>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</si>
  <si>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</si>
  <si>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</si>
  <si>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</si>
  <si>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</si>
  <si>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</si>
  <si>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</si>
  <si>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</si>
  <si>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</si>
  <si>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</si>
  <si>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</si>
  <si>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</si>
  <si>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</si>
  <si>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</si>
  <si>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</si>
  <si>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</si>
  <si>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</si>
  <si>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</si>
  <si>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</si>
  <si>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</si>
  <si>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</si>
  <si>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</si>
  <si>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</si>
  <si>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</si>
  <si>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</si>
  <si>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</si>
  <si>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</si>
  <si>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</si>
  <si>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</si>
  <si>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</si>
  <si>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</si>
  <si>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</si>
  <si>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</si>
  <si>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</si>
  <si>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</si>
  <si>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</si>
  <si>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</si>
  <si>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</si>
  <si>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</si>
  <si>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</si>
  <si>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</si>
  <si>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</si>
  <si>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</si>
  <si>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</si>
  <si>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</si>
  <si>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</si>
  <si>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</si>
  <si>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</si>
  <si>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</si>
  <si>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</si>
  <si>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</si>
  <si>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</si>
  <si>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</si>
  <si>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</si>
  <si>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</si>
  <si>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</si>
  <si>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</si>
  <si>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</si>
  <si>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</si>
  <si>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</si>
  <si>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</si>
  <si>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</si>
  <si>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</si>
  <si>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</si>
  <si>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</si>
  <si>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</si>
  <si>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</si>
  <si>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</si>
  <si>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</si>
  <si>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</si>
  <si>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</si>
  <si>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</si>
  <si>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</si>
  <si>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</si>
  <si>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</si>
  <si>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</si>
  <si>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</si>
  <si>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</si>
  <si>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</si>
  <si>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</si>
  <si>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</si>
  <si>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</si>
  <si>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</si>
  <si>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</si>
  <si>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</si>
  <si>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</si>
  <si>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</si>
  <si>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</si>
  <si>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</si>
  <si>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</si>
  <si>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</si>
  <si>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</si>
  <si>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</si>
  <si>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</si>
  <si>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</si>
  <si>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</si>
  <si>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</si>
  <si>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</si>
  <si>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</si>
  <si>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</si>
  <si>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</si>
  <si>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</si>
  <si>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</si>
  <si>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</si>
  <si>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</si>
  <si>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</si>
  <si>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</si>
  <si>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</si>
  <si>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</si>
  <si>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</si>
  <si>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</si>
  <si>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</si>
  <si>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</si>
  <si>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</si>
  <si>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</si>
  <si>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</si>
  <si>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</si>
  <si>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</si>
  <si>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</si>
  <si>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</si>
  <si>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</si>
  <si>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</si>
  <si>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</si>
  <si>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</si>
  <si>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</si>
  <si>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</si>
  <si>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</si>
  <si>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</si>
  <si>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</si>
  <si>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</si>
  <si>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</si>
  <si>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</si>
  <si>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</si>
  <si>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</si>
  <si>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</si>
  <si>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</si>
  <si>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</si>
  <si>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</si>
  <si>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</si>
  <si>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</si>
  <si>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</si>
  <si>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</si>
  <si>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</si>
  <si>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</si>
  <si>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</si>
  <si>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</si>
  <si>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</si>
  <si>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</si>
  <si>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</si>
  <si>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</si>
  <si>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</si>
  <si>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</si>
  <si>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</si>
  <si>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</si>
  <si>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</si>
  <si>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</si>
  <si>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</si>
  <si>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</si>
  <si>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</si>
  <si>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</si>
  <si>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</si>
  <si>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</si>
  <si>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</si>
  <si>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</si>
  <si>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</si>
  <si>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</si>
  <si>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</si>
  <si>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</si>
  <si>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</si>
  <si>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</si>
  <si>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</si>
  <si>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</si>
  <si>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</si>
  <si>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</si>
  <si>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</si>
  <si>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</si>
  <si>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</si>
  <si>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</si>
  <si>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</si>
  <si>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</si>
  <si>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</si>
  <si>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</si>
  <si>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</si>
  <si>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</si>
  <si>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</si>
  <si>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</si>
  <si>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</si>
  <si>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</si>
  <si>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</si>
  <si>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</si>
  <si>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</si>
  <si>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</si>
  <si>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</si>
  <si>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</si>
  <si>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</si>
  <si>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</si>
  <si>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</si>
  <si>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</si>
  <si>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</si>
  <si>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</si>
  <si>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</si>
  <si>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</si>
  <si>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</si>
  <si>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</si>
  <si>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</si>
  <si>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</si>
  <si>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</si>
  <si>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</si>
  <si>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</si>
  <si>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</si>
  <si>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</si>
  <si>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</si>
  <si>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</si>
  <si>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</si>
  <si>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</si>
  <si>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</si>
  <si>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</si>
  <si>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</si>
  <si>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</si>
  <si>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</si>
  <si>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</si>
  <si>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</si>
  <si>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</si>
  <si>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</si>
  <si>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</si>
  <si>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</si>
  <si>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</si>
  <si>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</si>
  <si>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</si>
  <si>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</si>
  <si>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</si>
  <si>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</si>
  <si>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</si>
  <si>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</si>
  <si>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</si>
  <si>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</si>
  <si>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</si>
  <si>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</si>
  <si>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</si>
  <si>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</si>
  <si>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</si>
  <si>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</si>
  <si>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</si>
  <si>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</si>
  <si>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</si>
  <si>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</si>
  <si>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</si>
  <si>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</si>
  <si>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</si>
  <si>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</si>
  <si>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</si>
  <si>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</si>
  <si>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</si>
  <si>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</si>
  <si>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</si>
  <si>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</si>
  <si>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</si>
  <si>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</si>
  <si>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</si>
  <si>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</si>
  <si>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</si>
  <si>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</si>
  <si>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</si>
  <si>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</si>
  <si>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</si>
  <si>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</si>
  <si>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</si>
  <si>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</si>
  <si>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</si>
  <si>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</si>
  <si>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</si>
  <si>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</si>
  <si>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</si>
  <si>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</si>
  <si>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</si>
  <si>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</si>
  <si>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</si>
  <si>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</si>
  <si>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</si>
  <si>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</si>
  <si>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</si>
  <si>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</si>
  <si>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</si>
  <si>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</si>
  <si>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</si>
  <si>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</si>
  <si>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</si>
  <si>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</si>
  <si>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</si>
  <si>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</si>
  <si>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</si>
  <si>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</si>
  <si>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</si>
  <si>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</si>
  <si>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</si>
  <si>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</si>
  <si>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</si>
  <si>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</si>
  <si>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</si>
  <si>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</si>
  <si>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</si>
  <si>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</si>
  <si>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</si>
  <si>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</si>
  <si>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</si>
  <si>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</si>
  <si>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</si>
  <si>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</si>
  <si>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</si>
  <si>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</si>
  <si>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</si>
  <si>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</si>
  <si>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</si>
  <si>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</si>
  <si>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</si>
  <si>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</si>
  <si>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</si>
  <si>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</si>
  <si>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</si>
  <si>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</si>
  <si>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</si>
  <si>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</si>
  <si>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</si>
  <si>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</si>
  <si>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</si>
  <si>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</si>
  <si>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</si>
  <si>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</si>
  <si>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</si>
  <si>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</si>
  <si>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</si>
  <si>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</si>
  <si>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</si>
  <si>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</si>
  <si>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</si>
  <si>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</si>
  <si>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</si>
  <si>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</si>
  <si>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</si>
  <si>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</si>
  <si>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</si>
  <si>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</si>
  <si>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</si>
  <si>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</si>
  <si>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</si>
  <si>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</si>
  <si>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</si>
  <si>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</si>
  <si>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</si>
  <si>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</si>
  <si>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</si>
  <si>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</si>
  <si>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</si>
  <si>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</si>
  <si>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</si>
  <si>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</si>
  <si>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</si>
  <si>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</si>
  <si>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</si>
  <si>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</si>
  <si>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</si>
  <si>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</si>
  <si>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</si>
  <si>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</si>
  <si>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</si>
  <si>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</si>
  <si>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</si>
  <si>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</si>
  <si>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</si>
  <si>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</si>
  <si>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</si>
  <si>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</si>
  <si>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</si>
  <si>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</si>
  <si>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</si>
  <si>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</si>
  <si>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</si>
  <si>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</si>
  <si>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</si>
  <si>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</si>
  <si>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</si>
  <si>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</si>
  <si>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</si>
  <si>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</si>
  <si>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</si>
  <si>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</si>
  <si>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</si>
  <si>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</si>
  <si>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</si>
  <si>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</si>
  <si>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</si>
  <si>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</si>
  <si>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</si>
  <si>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</si>
  <si>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</si>
  <si>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</si>
  <si>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</si>
  <si>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</si>
  <si>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</si>
  <si>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</si>
  <si>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</si>
  <si>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</si>
  <si>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</si>
  <si>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</si>
  <si>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</si>
  <si>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</si>
  <si>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</si>
  <si>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</si>
  <si>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</si>
  <si>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</si>
  <si>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</si>
  <si>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</si>
  <si>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</si>
  <si>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</si>
  <si>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</si>
  <si>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</si>
  <si>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</si>
  <si>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</si>
  <si>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</si>
  <si>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</si>
  <si>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</si>
  <si>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</si>
  <si>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</si>
  <si>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</si>
  <si>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</si>
  <si>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</si>
  <si>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</si>
  <si>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</si>
  <si>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</si>
  <si>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</si>
  <si>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</si>
  <si>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</si>
  <si>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</si>
  <si>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</si>
  <si>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</si>
  <si>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</si>
  <si>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</si>
  <si>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</si>
  <si>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</si>
  <si>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</si>
  <si>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</si>
  <si>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</si>
  <si>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</si>
  <si>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</si>
  <si>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</si>
  <si>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</si>
  <si>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</si>
  <si>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</si>
  <si>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</si>
  <si>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</si>
  <si>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</si>
  <si>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</si>
  <si>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</si>
  <si>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</si>
  <si>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</si>
  <si>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</si>
  <si>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</si>
  <si>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</si>
  <si>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</si>
  <si>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</si>
  <si>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</si>
  <si>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</si>
  <si>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</si>
  <si>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</si>
  <si>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</si>
  <si>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</si>
  <si>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</si>
  <si>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</si>
  <si>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</si>
  <si>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</si>
  <si>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</si>
  <si>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</si>
  <si>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</si>
  <si>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</si>
  <si>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</si>
  <si>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</si>
  <si>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</si>
  <si>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</si>
  <si>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</si>
  <si>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</si>
  <si>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</si>
  <si>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</si>
  <si>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</si>
  <si>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</si>
  <si>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</si>
  <si>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</si>
  <si>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</si>
  <si>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</si>
  <si>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</si>
  <si>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</si>
  <si>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</si>
  <si>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</si>
  <si>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</si>
  <si>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</si>
  <si>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</si>
  <si>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</si>
  <si>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</si>
  <si>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</si>
  <si>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</si>
  <si>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</si>
  <si>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</si>
  <si>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</si>
  <si>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</si>
  <si>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</si>
  <si>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</si>
  <si>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</si>
  <si>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</si>
  <si>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</si>
  <si>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</si>
  <si>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</si>
  <si>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</si>
  <si>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</si>
  <si>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</si>
  <si>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</si>
  <si>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</si>
  <si>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</si>
  <si>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</si>
  <si>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</si>
  <si>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</si>
  <si>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</si>
  <si>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</si>
  <si>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</si>
  <si>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</si>
  <si>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</si>
  <si>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</si>
  <si>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</si>
  <si>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</si>
  <si>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</si>
  <si>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</si>
  <si>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</si>
  <si>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</si>
  <si>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</si>
  <si>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</si>
  <si>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</si>
  <si>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</si>
  <si>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</si>
  <si>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</si>
  <si>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</si>
  <si>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</si>
  <si>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</si>
  <si>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</si>
  <si>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</si>
  <si>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</si>
  <si>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</si>
  <si>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</si>
  <si>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</si>
  <si>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</si>
  <si>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</si>
  <si>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</si>
  <si>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</si>
  <si>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</si>
  <si>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</si>
  <si>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</si>
  <si>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</si>
  <si>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</si>
  <si>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</si>
  <si>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</si>
  <si>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</si>
  <si>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</si>
  <si>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</si>
  <si>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</si>
  <si>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</si>
  <si>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</si>
  <si>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</si>
  <si>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</si>
  <si>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</si>
  <si>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</si>
  <si>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</si>
  <si>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</si>
  <si>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</si>
  <si>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</si>
  <si>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</si>
  <si>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</si>
  <si>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</si>
  <si>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</si>
  <si>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</si>
  <si>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</si>
  <si>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</si>
  <si>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</si>
  <si>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</si>
  <si>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</si>
  <si>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</si>
  <si>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</si>
  <si>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</si>
  <si>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</si>
  <si>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</si>
  <si>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</si>
  <si>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</si>
  <si>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</si>
  <si>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</si>
  <si>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</si>
  <si>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</si>
  <si>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</si>
  <si>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</si>
  <si>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</si>
  <si>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</si>
  <si>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</si>
  <si>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</si>
  <si>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</si>
  <si>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</si>
  <si>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</si>
  <si>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</si>
  <si>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</si>
  <si>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</si>
  <si>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</si>
  <si>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</si>
  <si>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</si>
  <si>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</si>
  <si>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</si>
  <si>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</si>
  <si>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</si>
  <si>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</si>
  <si>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</si>
  <si>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</si>
  <si>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</si>
  <si>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</si>
  <si>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</si>
  <si>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</si>
  <si>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</si>
  <si>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</si>
  <si>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</si>
  <si>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</si>
  <si>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</si>
  <si>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</si>
  <si>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</si>
  <si>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</si>
  <si>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</si>
  <si>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</si>
  <si>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</si>
  <si>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</si>
  <si>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</si>
  <si>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</si>
  <si>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</si>
  <si>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</si>
  <si>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</si>
  <si>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</si>
  <si>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</si>
  <si>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</si>
  <si>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</si>
  <si>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</si>
  <si>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</si>
  <si>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</si>
  <si>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</si>
  <si>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</si>
  <si>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</si>
  <si>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</si>
  <si>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</si>
  <si>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</si>
  <si>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</si>
  <si>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</si>
  <si>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</si>
  <si>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</si>
  <si>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</si>
  <si>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</si>
  <si>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</si>
  <si>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</si>
  <si>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</si>
  <si>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</si>
  <si>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</si>
  <si>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</si>
  <si>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</si>
  <si>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</si>
  <si>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</si>
  <si>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</si>
  <si>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</si>
  <si>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</si>
  <si>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</si>
  <si>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</si>
  <si>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</si>
  <si>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</si>
  <si>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</si>
  <si>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</si>
  <si>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</si>
  <si>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</si>
  <si>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</si>
  <si>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</si>
  <si>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</si>
  <si>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</si>
  <si>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</si>
  <si>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</si>
  <si>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</si>
  <si>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</si>
  <si>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</si>
  <si>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</si>
  <si>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</si>
  <si>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</si>
  <si>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</si>
  <si>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</si>
  <si>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</si>
  <si>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</si>
  <si>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</si>
  <si>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</si>
  <si>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</si>
  <si>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</si>
  <si>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</si>
  <si>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</si>
  <si>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</si>
  <si>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</si>
  <si>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</si>
  <si>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</si>
  <si>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</si>
  <si>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</si>
  <si>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</si>
  <si>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</si>
  <si>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</si>
  <si>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</si>
  <si>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</si>
  <si>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</si>
  <si>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</si>
  <si>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</si>
  <si>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</si>
  <si>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</si>
  <si>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</si>
  <si>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</si>
  <si>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</si>
  <si>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</si>
  <si>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</si>
  <si>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</si>
  <si>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</si>
  <si>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</si>
  <si>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</si>
  <si>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</si>
  <si>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</si>
  <si>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</si>
  <si>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</si>
  <si>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</si>
  <si>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</si>
  <si>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</si>
  <si>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</si>
  <si>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</si>
  <si>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</si>
  <si>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</si>
  <si>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</si>
  <si>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</si>
  <si>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</si>
  <si>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</si>
  <si>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</si>
  <si>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</si>
  <si>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</si>
  <si>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</si>
  <si>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</si>
  <si>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</si>
  <si>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</si>
  <si>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</si>
  <si>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</si>
  <si>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</si>
  <si>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</si>
  <si>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</si>
  <si>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</si>
  <si>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</si>
  <si>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</si>
  <si>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</si>
  <si>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</si>
  <si>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</si>
  <si>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</si>
  <si>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</si>
  <si>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</si>
  <si>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</si>
  <si>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</si>
  <si>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</si>
  <si>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</si>
  <si>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</si>
  <si>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</si>
  <si>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</si>
  <si>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</si>
  <si>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</si>
  <si>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</si>
  <si>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</si>
  <si>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</si>
  <si>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</si>
  <si>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</si>
  <si>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</si>
  <si>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</si>
  <si>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</si>
  <si>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</si>
  <si>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</si>
  <si>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</si>
  <si>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</si>
  <si>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</si>
  <si>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</si>
  <si>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</si>
  <si>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</si>
  <si>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</si>
  <si>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</si>
  <si>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</si>
  <si>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</si>
  <si>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</si>
  <si>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</si>
  <si>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</si>
  <si>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</si>
  <si>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</si>
  <si>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</si>
  <si>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</si>
  <si>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</si>
  <si>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</si>
  <si>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</si>
  <si>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</si>
  <si>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</si>
  <si>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</si>
  <si>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</si>
  <si>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</si>
  <si>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</si>
  <si>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</si>
  <si>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</si>
  <si>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</si>
  <si>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</si>
  <si>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</si>
  <si>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</si>
  <si>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</si>
  <si>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</si>
  <si>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</si>
  <si>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</si>
  <si>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</si>
  <si>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</si>
  <si>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</si>
  <si>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</si>
  <si>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</si>
  <si>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</si>
  <si>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</si>
  <si>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</si>
  <si>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</si>
  <si>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</si>
  <si>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</si>
  <si>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</si>
  <si>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</si>
  <si>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</si>
  <si>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</si>
  <si>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</si>
  <si>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</si>
  <si>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</si>
  <si>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</si>
  <si>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</si>
  <si>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</si>
  <si>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</si>
  <si>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</si>
  <si>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</si>
  <si>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</si>
  <si>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</si>
  <si>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</si>
  <si>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</si>
  <si>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</si>
  <si>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</si>
  <si>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</si>
  <si>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</si>
  <si>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</si>
  <si>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</si>
  <si>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</si>
  <si>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</si>
  <si>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</si>
  <si>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</si>
  <si>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</si>
  <si>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</si>
  <si>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</si>
  <si>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</si>
  <si>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</si>
  <si>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</si>
  <si>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</si>
  <si>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</si>
  <si>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</si>
  <si>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</si>
  <si>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</si>
  <si>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</si>
  <si>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</si>
  <si>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</si>
  <si>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</si>
  <si>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</si>
  <si>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</si>
  <si>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</si>
  <si>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</si>
  <si>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</si>
  <si>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</si>
  <si>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</si>
  <si>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</si>
  <si>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</si>
  <si>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</si>
  <si>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</si>
  <si>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</si>
  <si>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</si>
  <si>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</si>
  <si>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</si>
  <si>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</si>
  <si>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</si>
  <si>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</si>
  <si>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</si>
  <si>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</si>
  <si>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</si>
  <si>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</si>
  <si>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</si>
  <si>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</si>
  <si>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</si>
  <si>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</si>
  <si>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</si>
  <si>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</si>
  <si>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</si>
  <si>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</si>
  <si>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</si>
  <si>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</si>
  <si>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</si>
  <si>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</si>
  <si>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</si>
  <si>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</si>
  <si>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</si>
  <si>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</si>
  <si>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</si>
  <si>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</si>
  <si>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</si>
  <si>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</si>
  <si>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</si>
  <si>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</si>
  <si>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</si>
  <si>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</si>
  <si>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</si>
  <si>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</si>
  <si>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</si>
  <si>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</si>
  <si>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</si>
  <si>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</si>
  <si>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</si>
  <si>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</si>
  <si>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</si>
  <si>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</si>
  <si>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</si>
  <si>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</si>
  <si>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</si>
  <si>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</si>
  <si>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</si>
  <si>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</si>
  <si>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</si>
  <si>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</si>
  <si>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</si>
  <si>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</si>
  <si>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</si>
  <si>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</si>
  <si>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</si>
  <si>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</si>
  <si>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</si>
  <si>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</si>
  <si>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</si>
  <si>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</si>
  <si>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</si>
  <si>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</si>
  <si>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</si>
  <si>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</si>
  <si>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</si>
  <si>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</si>
  <si>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</si>
  <si>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</si>
  <si>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</si>
  <si>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</si>
  <si>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</si>
  <si>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</si>
  <si>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</si>
  <si>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</si>
  <si>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</si>
  <si>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</si>
  <si>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</si>
  <si>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</si>
  <si>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</si>
  <si>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</si>
  <si>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</si>
  <si>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</si>
  <si>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</si>
  <si>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</si>
  <si>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</si>
  <si>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</si>
  <si>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</si>
  <si>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</si>
  <si>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</si>
  <si>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</si>
  <si>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</si>
  <si>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</si>
  <si>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</si>
  <si>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</si>
  <si>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</si>
  <si>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</si>
  <si>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</si>
  <si>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</si>
  <si>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</si>
  <si>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</si>
  <si>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</si>
  <si>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</si>
  <si>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</si>
  <si>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</si>
  <si>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</si>
  <si>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</si>
  <si>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</si>
  <si>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</si>
  <si>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</si>
  <si>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</si>
  <si>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</si>
  <si>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</si>
  <si>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</si>
  <si>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</si>
  <si>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</si>
  <si>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</si>
  <si>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</si>
  <si>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</si>
  <si>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</si>
  <si>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</si>
  <si>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</si>
  <si>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</si>
  <si>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</si>
  <si>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</si>
  <si>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</si>
  <si>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</si>
  <si>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</si>
  <si>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</si>
  <si>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</si>
  <si>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</si>
  <si>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</si>
  <si>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</si>
  <si>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</si>
  <si>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</si>
  <si>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</si>
  <si>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</si>
  <si>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</si>
  <si>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</si>
  <si>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</si>
  <si>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</si>
  <si>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</si>
  <si>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</si>
  <si>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</si>
  <si>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</si>
  <si>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</si>
  <si>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</si>
  <si>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</si>
  <si>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</si>
  <si>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</si>
  <si>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</si>
  <si>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</si>
  <si>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</si>
  <si>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</si>
  <si>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</si>
  <si>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</si>
  <si>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</si>
  <si>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</si>
  <si>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</si>
  <si>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</si>
  <si>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</si>
  <si>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</si>
  <si>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</si>
  <si>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</si>
  <si>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</si>
  <si>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</si>
  <si>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</si>
  <si>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</si>
  <si>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</si>
  <si>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</si>
  <si>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</si>
  <si>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</si>
  <si>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</si>
  <si>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</si>
  <si>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</si>
  <si>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</si>
  <si>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</si>
  <si>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</si>
  <si>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</si>
  <si>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</si>
  <si>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</si>
  <si>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</si>
  <si>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</si>
  <si>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</si>
  <si>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</si>
  <si>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</si>
  <si>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</si>
  <si>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</si>
  <si>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</si>
  <si>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</si>
  <si>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</si>
  <si>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</si>
  <si>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</si>
  <si>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</si>
  <si>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</si>
  <si>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</si>
  <si>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</si>
  <si>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</si>
  <si>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</si>
  <si>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</si>
  <si>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</si>
  <si>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</si>
  <si>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</si>
  <si>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</si>
  <si>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</si>
  <si>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</si>
  <si>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</si>
  <si>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</si>
  <si>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</si>
  <si>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</si>
  <si>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</si>
  <si>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</si>
  <si>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</si>
  <si>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</si>
  <si>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</si>
  <si>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</si>
  <si>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</si>
  <si>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</si>
  <si>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</si>
  <si>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</si>
  <si>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</si>
  <si>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</si>
  <si>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</si>
  <si>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</si>
  <si>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</si>
  <si>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</si>
  <si>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</si>
  <si>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</si>
  <si>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</si>
  <si>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</si>
  <si>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</si>
  <si>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</si>
  <si>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</si>
  <si>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</si>
  <si>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</si>
  <si>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</si>
  <si>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</si>
  <si>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</si>
  <si>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</si>
  <si>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</si>
  <si>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</si>
  <si>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</si>
  <si>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</si>
  <si>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</si>
  <si>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</si>
  <si>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</si>
  <si>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</si>
  <si>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</si>
  <si>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</si>
  <si>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</si>
  <si>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</si>
  <si>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</si>
  <si>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</si>
  <si>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</si>
  <si>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</si>
  <si>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</si>
  <si>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</si>
  <si>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</si>
  <si>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</si>
  <si>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</si>
  <si>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</si>
  <si>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</si>
  <si>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</si>
  <si>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</si>
  <si>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</si>
  <si>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</si>
  <si>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</si>
  <si>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</si>
  <si>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</si>
  <si>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</si>
  <si>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</si>
  <si>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</si>
  <si>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</si>
  <si>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</si>
  <si>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</si>
  <si>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</si>
  <si>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</si>
  <si>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</si>
  <si>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</si>
  <si>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</si>
  <si>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</si>
  <si>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</si>
  <si>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</si>
  <si>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</si>
  <si>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</si>
  <si>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</si>
  <si>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</si>
  <si>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</si>
  <si>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</si>
  <si>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</si>
  <si>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</si>
  <si>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</si>
  <si>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</si>
  <si>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</si>
  <si>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</si>
  <si>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</si>
  <si>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</si>
  <si>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</si>
  <si>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</si>
  <si>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</si>
  <si>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</si>
  <si>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</si>
  <si>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</si>
  <si>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</si>
  <si>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</si>
  <si>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</si>
  <si>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</si>
  <si>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</si>
  <si>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</si>
  <si>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</si>
  <si>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</si>
  <si>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</si>
  <si>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</si>
  <si>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</si>
  <si>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</si>
  <si>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</si>
  <si>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</si>
  <si>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</si>
  <si>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</si>
  <si>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</si>
  <si>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</si>
  <si>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</si>
  <si>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</si>
  <si>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</si>
  <si>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</si>
  <si>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</si>
  <si>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</si>
  <si>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</si>
  <si>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</si>
  <si>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</si>
  <si>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</si>
  <si>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</si>
  <si>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</si>
  <si>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</si>
  <si>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</si>
  <si>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</si>
  <si>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</si>
  <si>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</si>
  <si>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</si>
  <si>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</si>
  <si>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</si>
  <si>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</si>
  <si>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</si>
  <si>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</si>
  <si>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</si>
  <si>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</si>
  <si>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</si>
  <si>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</si>
  <si>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</si>
  <si>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</si>
  <si>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</si>
  <si>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</si>
  <si>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</si>
  <si>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</si>
  <si>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</si>
  <si>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</si>
  <si>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</si>
  <si>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</si>
  <si>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</si>
  <si>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</si>
  <si>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</si>
  <si>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</si>
  <si>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</si>
  <si>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</si>
  <si>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</si>
  <si>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</si>
  <si>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</si>
  <si>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</si>
  <si>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</si>
  <si>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</si>
  <si>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</si>
  <si>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</si>
  <si>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</si>
  <si>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</si>
  <si>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</si>
  <si>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</si>
  <si>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</si>
  <si>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</si>
  <si>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</si>
  <si>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</si>
  <si>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</si>
  <si>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</si>
  <si>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</si>
  <si>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</si>
  <si>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</si>
  <si>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</si>
  <si>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</si>
  <si>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</si>
  <si>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</si>
  <si>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</si>
  <si>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</si>
  <si>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</si>
  <si>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</si>
  <si>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</si>
  <si>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</si>
  <si>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</si>
  <si>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</si>
  <si>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</si>
  <si>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</si>
  <si>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</si>
  <si>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</si>
  <si>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</si>
  <si>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</si>
  <si>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</si>
  <si>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</si>
  <si>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</si>
  <si>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</si>
  <si>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</si>
  <si>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</si>
  <si>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</si>
  <si>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</si>
  <si>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</si>
  <si>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</si>
  <si>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</si>
  <si>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</si>
  <si>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</si>
  <si>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</si>
  <si>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</si>
  <si>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</si>
  <si>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</si>
  <si>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</si>
  <si>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</si>
  <si>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</si>
  <si>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</si>
  <si>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</si>
  <si>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</si>
  <si>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</si>
  <si>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</si>
  <si>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</si>
  <si>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</si>
  <si>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</si>
  <si>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</si>
  <si>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</si>
  <si>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</si>
  <si>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</si>
  <si>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</si>
  <si>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</si>
  <si>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</si>
  <si>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</si>
  <si>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</si>
  <si>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</si>
  <si>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</si>
  <si>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</si>
  <si>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</si>
  <si>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</si>
  <si>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</si>
  <si>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</si>
  <si>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</si>
  <si>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</si>
  <si>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</si>
  <si>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</si>
  <si>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</si>
  <si>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</si>
  <si>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</si>
  <si>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</si>
  <si>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</si>
  <si>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</si>
  <si>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</si>
  <si>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</si>
  <si>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</si>
  <si>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</si>
  <si>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</si>
  <si>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</si>
  <si>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</si>
  <si>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</si>
  <si>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</si>
  <si>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</si>
  <si>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</si>
  <si>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</si>
  <si>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</si>
  <si>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</si>
  <si>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</si>
  <si>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</si>
  <si>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</si>
  <si>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</si>
  <si>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</si>
  <si>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</si>
  <si>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</si>
  <si>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</si>
  <si>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</si>
  <si>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</si>
  <si>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</si>
  <si>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</si>
  <si>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</si>
  <si>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</si>
  <si>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</si>
  <si>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</si>
  <si>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</si>
  <si>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</si>
  <si>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</si>
  <si>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</si>
  <si>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</si>
  <si>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</si>
  <si>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</si>
  <si>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</si>
  <si>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</si>
  <si>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</si>
  <si>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</si>
  <si>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</si>
  <si>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</si>
  <si>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</si>
  <si>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</si>
  <si>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</si>
  <si>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</si>
  <si>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</si>
  <si>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</si>
  <si>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</si>
  <si>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</si>
  <si>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</si>
  <si>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</si>
  <si>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</si>
  <si>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</si>
  <si>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</si>
  <si>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</si>
  <si>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</si>
  <si>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</si>
  <si>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</si>
  <si>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</si>
  <si>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</si>
  <si>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</si>
  <si>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</si>
  <si>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</si>
  <si>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</si>
  <si>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</si>
  <si>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</si>
  <si>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</si>
  <si>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</si>
  <si>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</si>
  <si>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</si>
  <si>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</si>
  <si>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</si>
  <si>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</si>
  <si>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</si>
  <si>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</si>
  <si>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</si>
  <si>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</si>
  <si>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</si>
  <si>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</si>
  <si>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</si>
  <si>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</si>
  <si>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</si>
  <si>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</si>
  <si>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</si>
  <si>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</si>
  <si>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</si>
  <si>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</si>
  <si>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</si>
  <si>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</si>
  <si>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</si>
  <si>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</si>
  <si>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</si>
  <si>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</si>
  <si>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</si>
  <si>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</si>
  <si>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</si>
  <si>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</si>
  <si>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</si>
  <si>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</si>
  <si>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</si>
  <si>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</si>
  <si>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</si>
  <si>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</si>
  <si>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</si>
  <si>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</si>
  <si>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</si>
  <si>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</si>
  <si>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</si>
  <si>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</si>
  <si>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</si>
  <si>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</si>
  <si>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</si>
  <si>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</si>
  <si>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</si>
  <si>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</si>
  <si>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</si>
  <si>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</si>
  <si>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</si>
  <si>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</si>
  <si>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</si>
  <si>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</si>
  <si>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</si>
  <si>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</si>
  <si>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</si>
  <si>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</si>
  <si>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</si>
  <si>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</si>
  <si>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</si>
  <si>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</si>
  <si>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</si>
  <si>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</si>
  <si>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</si>
  <si>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</si>
  <si>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</si>
  <si>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</si>
  <si>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</si>
  <si>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</si>
  <si>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</si>
  <si>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</si>
  <si>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</si>
  <si>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</si>
  <si>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</si>
  <si>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</si>
  <si>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</si>
  <si>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</si>
  <si>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</si>
  <si>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</si>
  <si>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</si>
  <si>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</si>
  <si>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</si>
  <si>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</si>
  <si>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</si>
  <si>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</si>
  <si>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</si>
  <si>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</si>
  <si>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</si>
  <si>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</si>
  <si>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</si>
  <si>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</si>
  <si>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</si>
  <si>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</si>
  <si>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</si>
  <si>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</si>
  <si>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</si>
  <si>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</si>
  <si>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</si>
  <si>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</si>
  <si>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</si>
  <si>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</si>
  <si>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</si>
  <si>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</si>
  <si>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</si>
  <si>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</si>
  <si>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</si>
  <si>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</si>
  <si>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</si>
  <si>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</si>
  <si>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</si>
  <si>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</si>
  <si>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</si>
  <si>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</si>
  <si>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</si>
  <si>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</si>
  <si>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</si>
  <si>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</si>
  <si>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</si>
  <si>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</si>
  <si>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</si>
  <si>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</si>
  <si>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</si>
  <si>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</si>
  <si>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</si>
  <si>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</si>
  <si>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</si>
  <si>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</si>
  <si>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</si>
  <si>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</si>
  <si>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</si>
  <si>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</si>
  <si>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</si>
  <si>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</si>
  <si>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</si>
  <si>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</si>
  <si>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</si>
  <si>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</si>
  <si>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</si>
  <si>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</si>
  <si>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</si>
  <si>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</si>
  <si>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</si>
  <si>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</si>
  <si>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</si>
  <si>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</si>
  <si>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</si>
  <si>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</si>
  <si>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</si>
  <si>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</si>
  <si>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</si>
  <si>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</si>
  <si>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</si>
  <si>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</si>
  <si>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</si>
  <si>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</si>
  <si>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</si>
  <si>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</si>
  <si>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</si>
  <si>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</si>
  <si>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</si>
  <si>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</si>
  <si>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</si>
  <si>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</si>
  <si>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</si>
  <si>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</si>
  <si>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</si>
  <si>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</si>
  <si>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</si>
  <si>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</si>
  <si>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</si>
  <si>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</si>
  <si>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</si>
  <si>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</si>
  <si>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</si>
  <si>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</si>
  <si>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</si>
  <si>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</si>
  <si>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</si>
  <si>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</si>
  <si>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</si>
  <si>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</si>
  <si>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</si>
  <si>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</si>
  <si>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</si>
  <si>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</si>
  <si>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</si>
  <si>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</si>
  <si>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</si>
  <si>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</si>
  <si>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</si>
  <si>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</si>
  <si>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</si>
  <si>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</si>
  <si>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</si>
  <si>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</si>
  <si>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</si>
  <si>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</si>
  <si>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</si>
  <si>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</si>
  <si>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</si>
  <si>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</si>
  <si>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</si>
  <si>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</si>
  <si>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</si>
  <si>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</si>
  <si>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</si>
  <si>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</si>
  <si>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</si>
  <si>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</si>
  <si>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</si>
  <si>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</si>
  <si>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</si>
  <si>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</si>
  <si>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</si>
  <si>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</si>
  <si>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</si>
  <si>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</si>
  <si>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</si>
  <si>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</si>
  <si>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</si>
  <si>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</si>
  <si>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</si>
  <si>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</si>
  <si>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</si>
  <si>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</si>
  <si>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</si>
  <si>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</si>
  <si>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</si>
  <si>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</si>
  <si>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</si>
  <si>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</si>
  <si>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</si>
  <si>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</si>
  <si>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</si>
  <si>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</si>
  <si>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</si>
  <si>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</si>
  <si>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</si>
  <si>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</si>
  <si>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</si>
  <si>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</si>
  <si>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</si>
  <si>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</si>
  <si>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</si>
  <si>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</si>
  <si>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</si>
  <si>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</si>
  <si>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</si>
  <si>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</si>
  <si>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</si>
  <si>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</si>
  <si>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</si>
  <si>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</si>
  <si>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</si>
  <si>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</si>
  <si>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</si>
  <si>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</si>
  <si>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</si>
  <si>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</si>
  <si>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</si>
  <si>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</si>
  <si>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</si>
  <si>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</si>
  <si>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</si>
  <si>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</si>
  <si>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</si>
  <si>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</si>
  <si>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</si>
  <si>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</si>
  <si>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</si>
  <si>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</si>
  <si>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</si>
  <si>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</si>
  <si>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</si>
  <si>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</si>
  <si>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</si>
  <si>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</si>
  <si>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</si>
  <si>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</si>
  <si>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</si>
  <si>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</si>
  <si>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</si>
  <si>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</si>
  <si>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</si>
  <si>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</si>
  <si>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</si>
  <si>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</si>
  <si>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</si>
  <si>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</si>
  <si>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</si>
  <si>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</si>
  <si>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</si>
  <si>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</si>
  <si>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</si>
  <si>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</si>
  <si>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</si>
  <si>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</si>
  <si>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</si>
  <si>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</si>
  <si>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</si>
  <si>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</si>
  <si>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</si>
  <si>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</si>
  <si>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</si>
  <si>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</si>
  <si>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</si>
  <si>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</si>
  <si>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</si>
  <si>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</si>
  <si>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</si>
  <si>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</si>
  <si>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</si>
  <si>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</si>
  <si>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</si>
  <si>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</si>
  <si>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</si>
  <si>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</si>
  <si>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</si>
  <si>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</si>
  <si>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</si>
  <si>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</si>
  <si>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</si>
  <si>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</si>
  <si>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</si>
  <si>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</si>
  <si>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</si>
  <si>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</si>
  <si>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</si>
  <si>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</si>
  <si>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</si>
  <si>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</si>
  <si>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</si>
  <si>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</si>
  <si>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</si>
  <si>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</si>
  <si>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</si>
  <si>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</si>
  <si>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</si>
  <si>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</si>
  <si>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</si>
  <si>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</si>
  <si>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</si>
  <si>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</si>
  <si>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</si>
  <si>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</si>
  <si>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</si>
  <si>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</si>
  <si>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</si>
  <si>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</si>
  <si>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</si>
  <si>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</si>
  <si>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</si>
  <si>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</si>
  <si>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</si>
  <si>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</si>
  <si>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</si>
  <si>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</si>
  <si>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</si>
  <si>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</si>
  <si>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</si>
  <si>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</si>
  <si>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</si>
  <si>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</si>
  <si>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</si>
  <si>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</si>
  <si>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</si>
  <si>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</si>
  <si>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</si>
  <si>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</si>
  <si>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</si>
  <si>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</si>
  <si>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</si>
  <si>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</si>
  <si>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</si>
  <si>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</si>
  <si>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</si>
  <si>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</si>
  <si>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</si>
  <si>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</si>
  <si>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</si>
  <si>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</si>
  <si>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</si>
  <si>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</si>
  <si>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</si>
  <si>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</si>
  <si>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</si>
  <si>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</si>
  <si>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</si>
  <si>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</si>
  <si>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</si>
  <si>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</si>
  <si>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</si>
  <si>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</si>
  <si>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</si>
  <si>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</si>
  <si>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</si>
  <si>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</si>
  <si>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</si>
  <si>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</si>
  <si>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</si>
  <si>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</si>
  <si>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</si>
  <si>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</si>
  <si>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</si>
  <si>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</si>
  <si>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</si>
  <si>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</si>
  <si>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</si>
  <si>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</si>
  <si>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</si>
  <si>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</si>
  <si>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</si>
  <si>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</si>
  <si>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</si>
  <si>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</si>
  <si>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</si>
  <si>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</si>
  <si>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</si>
  <si>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</si>
  <si>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</si>
  <si>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</si>
  <si>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</si>
  <si>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</si>
  <si>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</si>
  <si>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</si>
  <si>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</si>
  <si>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</si>
  <si>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</si>
  <si>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</si>
  <si>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</si>
  <si>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</si>
  <si>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</si>
  <si>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</si>
  <si>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</si>
  <si>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</si>
  <si>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</si>
  <si>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</si>
  <si>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</si>
  <si>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</si>
  <si>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</si>
  <si>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</si>
  <si>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</si>
  <si>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</si>
  <si>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</si>
  <si>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</si>
  <si>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</si>
  <si>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</si>
  <si>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</si>
  <si>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</si>
  <si>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</si>
  <si>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</si>
  <si>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</si>
  <si>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</si>
  <si>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</si>
  <si>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</si>
  <si>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</si>
  <si>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</si>
  <si>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</si>
  <si>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</si>
  <si>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</si>
  <si>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</si>
  <si>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</si>
  <si>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</si>
  <si>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</si>
  <si>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</si>
  <si>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</si>
  <si>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</si>
  <si>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</si>
  <si>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</si>
  <si>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</si>
  <si>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</si>
  <si>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</si>
  <si>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</si>
  <si>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</si>
  <si>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</si>
  <si>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</si>
  <si>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</si>
  <si>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</si>
  <si>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</si>
  <si>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</si>
  <si>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</si>
  <si>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</si>
  <si>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</si>
  <si>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</si>
  <si>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</si>
  <si>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</si>
  <si>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</si>
  <si>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</si>
  <si>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</si>
  <si>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</si>
  <si>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</si>
  <si>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</si>
  <si>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</si>
  <si>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</si>
  <si>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</si>
  <si>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</si>
  <si>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</si>
  <si>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</si>
  <si>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</si>
  <si>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</si>
  <si>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</si>
  <si>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</si>
  <si>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</si>
  <si>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</si>
  <si>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</si>
  <si>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</si>
  <si>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</si>
  <si>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</si>
  <si>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</si>
  <si>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</si>
  <si>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</si>
  <si>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</si>
  <si>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</si>
  <si>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</si>
  <si>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</si>
  <si>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</si>
  <si>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</si>
  <si>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</si>
  <si>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</si>
  <si>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</si>
  <si>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</si>
  <si>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</si>
  <si>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</si>
  <si>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</si>
  <si>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</si>
  <si>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</si>
  <si>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</si>
  <si>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</si>
  <si>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</si>
  <si>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</si>
  <si>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</si>
  <si>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</si>
  <si>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</si>
  <si>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</si>
  <si>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</si>
  <si>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</si>
  <si>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</si>
  <si>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</si>
  <si>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</si>
  <si>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</si>
  <si>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</si>
  <si>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</si>
  <si>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</si>
  <si>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</si>
  <si>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</si>
  <si>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</si>
  <si>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</si>
  <si>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</si>
  <si>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</si>
  <si>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</si>
  <si>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</si>
  <si>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</si>
  <si>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</si>
  <si>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</si>
  <si>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</si>
  <si>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</si>
  <si>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</si>
  <si>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</si>
  <si>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</si>
  <si>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</si>
  <si>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</si>
  <si>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</si>
  <si>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</si>
  <si>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</si>
  <si>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</si>
  <si>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</si>
  <si>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</si>
  <si>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</si>
  <si>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</si>
  <si>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</si>
  <si>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</si>
  <si>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</si>
  <si>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</si>
  <si>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</si>
  <si>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</si>
  <si>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</si>
  <si>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</si>
  <si>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</si>
  <si>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</si>
  <si>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</si>
  <si>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</si>
  <si>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</si>
  <si>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</si>
  <si>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</si>
  <si>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</si>
  <si>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</si>
  <si>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</si>
  <si>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</si>
  <si>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</si>
  <si>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</si>
  <si>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</si>
  <si>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</si>
  <si>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</si>
  <si>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</si>
  <si>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</si>
  <si>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</si>
  <si>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</si>
  <si>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</si>
  <si>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</si>
  <si>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</si>
  <si>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</si>
  <si>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</si>
  <si>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</si>
  <si>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</si>
  <si>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</si>
  <si>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</si>
  <si>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</si>
  <si>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</si>
  <si>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</si>
  <si>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</si>
  <si>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</si>
  <si>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</si>
  <si>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</si>
  <si>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</si>
  <si>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</si>
  <si>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</si>
  <si>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</si>
  <si>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</si>
  <si>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</si>
  <si>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</si>
  <si>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</si>
  <si>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</si>
  <si>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</si>
  <si>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</si>
  <si>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</si>
  <si>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</si>
  <si>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</si>
  <si>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</si>
  <si>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</si>
  <si>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</si>
  <si>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</si>
  <si>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</si>
  <si>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</si>
  <si>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</si>
  <si>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</si>
  <si>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</si>
  <si>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</si>
  <si>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</si>
  <si>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</si>
  <si>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</si>
  <si>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</si>
  <si>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</si>
  <si>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</si>
  <si>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</si>
  <si>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</si>
  <si>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</si>
  <si>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</si>
  <si>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</si>
  <si>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</si>
  <si>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</si>
  <si>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</si>
  <si>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</si>
  <si>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</si>
  <si>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</si>
  <si>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</si>
  <si>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</si>
  <si>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</si>
  <si>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</si>
  <si>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</si>
  <si>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</si>
  <si>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</si>
  <si>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</si>
  <si>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</si>
  <si>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</si>
  <si>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</si>
  <si>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</si>
  <si>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</si>
  <si>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</si>
  <si>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</si>
  <si>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</si>
  <si>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</si>
  <si>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</si>
  <si>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</si>
  <si>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</si>
  <si>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</si>
  <si>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</si>
  <si>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</si>
  <si>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</si>
  <si>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</si>
  <si>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</si>
  <si>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</si>
  <si>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</si>
  <si>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</si>
  <si>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</si>
  <si>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</si>
  <si>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</si>
  <si>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</si>
  <si>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</si>
  <si>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</si>
  <si>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</si>
  <si>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</si>
  <si>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</si>
  <si>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</si>
  <si>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</si>
  <si>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</si>
  <si>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</si>
  <si>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</si>
  <si>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</si>
  <si>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</si>
  <si>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</si>
  <si>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</si>
  <si>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</si>
  <si>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</si>
  <si>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</si>
  <si>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</si>
  <si>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</si>
  <si>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</si>
  <si>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</si>
  <si>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</si>
  <si>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</si>
  <si>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</si>
  <si>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</si>
  <si>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</si>
  <si>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</si>
  <si>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</si>
  <si>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</si>
  <si>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</si>
  <si>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</si>
  <si>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</si>
  <si>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</si>
  <si>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</si>
  <si>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</si>
  <si>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</si>
  <si>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</si>
  <si>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</si>
  <si>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</si>
  <si>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</si>
  <si>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</si>
  <si>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</si>
  <si>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</si>
  <si>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</si>
  <si>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</si>
  <si>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</si>
  <si>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</si>
  <si>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</si>
  <si>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</si>
  <si>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</si>
  <si>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</si>
  <si>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</si>
  <si>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</si>
  <si>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</si>
  <si>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</si>
  <si>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</si>
  <si>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</si>
  <si>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</si>
  <si>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</si>
  <si>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</si>
  <si>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</si>
  <si>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</si>
  <si>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</si>
  <si>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</si>
  <si>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</si>
  <si>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</si>
  <si>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</si>
  <si>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</si>
  <si>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</si>
  <si>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</si>
  <si>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</si>
  <si>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</si>
  <si>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</si>
  <si>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</si>
  <si>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</si>
  <si>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</si>
  <si>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</si>
  <si>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</si>
  <si>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</si>
  <si>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</si>
  <si>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</si>
  <si>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</si>
  <si>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</si>
  <si>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</si>
  <si>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</si>
  <si>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</si>
  <si>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</si>
  <si>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</si>
  <si>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</si>
  <si>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</si>
  <si>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</si>
  <si>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</si>
  <si>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</si>
  <si>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</si>
  <si>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</si>
  <si>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</si>
  <si>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</si>
  <si>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</si>
  <si>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</si>
  <si>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</si>
  <si>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</si>
  <si>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</si>
  <si>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</si>
  <si>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</si>
  <si>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</si>
  <si>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</si>
  <si>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</si>
  <si>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</si>
  <si>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</si>
  <si>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</si>
  <si>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</si>
  <si>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</si>
  <si>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</si>
  <si>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</si>
  <si>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</si>
  <si>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</si>
  <si>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</si>
  <si>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</si>
  <si>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</si>
  <si>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</si>
  <si>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</si>
  <si>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</si>
  <si>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</si>
  <si>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</si>
  <si>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</si>
  <si>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</si>
  <si>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</si>
  <si>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</si>
  <si>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</si>
  <si>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</si>
  <si>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</si>
  <si>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</si>
  <si>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</si>
  <si>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</si>
  <si>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</si>
  <si>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</si>
  <si>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</si>
  <si>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</si>
  <si>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</si>
  <si>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</si>
  <si>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</si>
  <si>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</si>
  <si>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</si>
  <si>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</si>
  <si>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</si>
  <si>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</si>
  <si>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</si>
  <si>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</si>
  <si>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</si>
  <si>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</si>
  <si>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</si>
  <si>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</si>
  <si>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</si>
  <si>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</si>
  <si>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</si>
  <si>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</si>
  <si>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</si>
  <si>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</si>
  <si>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</si>
  <si>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</si>
  <si>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</si>
  <si>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</si>
  <si>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</si>
  <si>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</si>
  <si>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</si>
  <si>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</si>
  <si>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</si>
  <si>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</si>
  <si>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</si>
  <si>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</si>
  <si>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</si>
  <si>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</si>
  <si>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</si>
  <si>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</si>
  <si>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</si>
  <si>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</si>
  <si>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</si>
  <si>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</si>
  <si>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</si>
  <si>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</si>
  <si>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</si>
  <si>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</si>
  <si>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</si>
  <si>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</si>
  <si>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</si>
  <si>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</si>
  <si>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</si>
  <si>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</si>
  <si>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</si>
  <si>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</si>
  <si>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</si>
  <si>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</si>
  <si>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</si>
  <si>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</si>
  <si>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</si>
  <si>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</si>
  <si>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</si>
  <si>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</si>
  <si>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</si>
  <si>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</si>
  <si>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</si>
  <si>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</si>
  <si>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</si>
  <si>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</si>
  <si>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</si>
  <si>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</si>
  <si>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</si>
  <si>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</si>
  <si>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</si>
  <si>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</si>
  <si>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</si>
  <si>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</si>
  <si>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</si>
  <si>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</si>
  <si>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</si>
  <si>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</si>
  <si>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</si>
  <si>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</si>
  <si>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</si>
  <si>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</si>
  <si>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</si>
  <si>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</si>
  <si>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</si>
  <si>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</si>
  <si>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</si>
  <si>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</si>
  <si>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</si>
  <si>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</si>
  <si>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</si>
  <si>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</si>
  <si>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</si>
  <si>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</si>
  <si>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</si>
  <si>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</si>
  <si>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</si>
  <si>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</si>
  <si>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</si>
  <si>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</si>
  <si>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</si>
  <si>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</si>
  <si>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</si>
  <si>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</si>
  <si>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</si>
  <si>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</si>
  <si>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</si>
  <si>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</si>
  <si>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</si>
  <si>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</si>
  <si>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</si>
  <si>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</si>
  <si>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</si>
  <si>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</si>
  <si>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</si>
  <si>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</si>
  <si>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</si>
  <si>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</si>
  <si>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</si>
  <si>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</si>
  <si>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</si>
  <si>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</si>
  <si>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</si>
  <si>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</si>
  <si>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</si>
  <si>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</si>
  <si>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</si>
  <si>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</si>
  <si>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</si>
  <si>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</si>
  <si>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</si>
  <si>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</si>
  <si>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</si>
  <si>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</si>
  <si>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</si>
  <si>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</si>
  <si>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</si>
  <si>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</si>
  <si>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</si>
  <si>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</si>
  <si>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</si>
  <si>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</si>
  <si>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</si>
  <si>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</si>
  <si>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</si>
  <si>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</si>
  <si>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</si>
  <si>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</si>
  <si>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</si>
  <si>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</si>
  <si>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</si>
  <si>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</si>
  <si>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</si>
  <si>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</si>
  <si>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</si>
  <si>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</si>
  <si>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</si>
  <si>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</si>
  <si>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</si>
  <si>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</si>
  <si>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</si>
  <si>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</si>
  <si>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</si>
  <si>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</si>
  <si>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</si>
  <si>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</si>
  <si>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</si>
  <si>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</si>
  <si>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</si>
  <si>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</si>
  <si>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</si>
  <si>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</si>
  <si>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</si>
  <si>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</si>
  <si>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</si>
  <si>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</si>
  <si>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</si>
  <si>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</si>
  <si>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</si>
  <si>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</si>
  <si>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</si>
  <si>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</si>
  <si>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</si>
  <si>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</si>
  <si>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</si>
  <si>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</si>
  <si>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</si>
  <si>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</si>
  <si>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</si>
  <si>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</si>
  <si>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</si>
  <si>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</si>
  <si>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</si>
  <si>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</si>
  <si>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</si>
  <si>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</si>
  <si>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</si>
  <si>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</si>
  <si>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</si>
  <si>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</si>
  <si>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</si>
  <si>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</si>
  <si>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</si>
  <si>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</si>
  <si>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</si>
  <si>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</si>
  <si>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</si>
  <si>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</si>
  <si>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</si>
  <si>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</si>
  <si>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</si>
  <si>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</si>
  <si>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</si>
  <si>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</si>
  <si>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</si>
  <si>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</si>
  <si>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</si>
  <si>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</si>
  <si>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</si>
  <si>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</si>
  <si>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</si>
  <si>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</si>
  <si>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</si>
  <si>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</si>
  <si>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</si>
  <si>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</si>
  <si>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</si>
  <si>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</si>
  <si>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</si>
  <si>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</si>
  <si>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</si>
  <si>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</si>
  <si>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</si>
  <si>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</si>
  <si>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</si>
  <si>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</si>
  <si>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</si>
  <si>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</si>
  <si>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</si>
  <si>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</si>
  <si>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</si>
  <si>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</si>
  <si>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</si>
  <si>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</si>
  <si>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</si>
  <si>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</si>
  <si>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</si>
  <si>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</si>
  <si>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</si>
  <si>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</si>
  <si>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</si>
  <si>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</si>
  <si>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</si>
  <si>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</si>
  <si>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</si>
  <si>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</si>
  <si>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</si>
  <si>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</si>
  <si>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</si>
  <si>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</si>
  <si>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</si>
  <si>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</si>
  <si>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</si>
  <si>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</si>
  <si>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</si>
  <si>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</si>
  <si>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</si>
  <si>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</si>
  <si>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</si>
  <si>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</si>
  <si>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</si>
  <si>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</si>
  <si>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</si>
  <si>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</si>
  <si>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</si>
  <si>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</si>
  <si>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</si>
  <si>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</si>
  <si>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</si>
  <si>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</si>
  <si>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</si>
  <si>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</si>
  <si>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</si>
  <si>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</si>
  <si>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</si>
  <si>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</si>
  <si>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</si>
  <si>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</si>
  <si>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</si>
  <si>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</si>
  <si>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</si>
  <si>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</si>
  <si>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</si>
  <si>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</si>
  <si>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</si>
  <si>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</si>
  <si>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</si>
  <si>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</si>
  <si>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</si>
  <si>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</si>
  <si>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</si>
  <si>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</si>
  <si>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</si>
  <si>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</si>
  <si>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</si>
  <si>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</si>
  <si>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</si>
  <si>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</si>
  <si>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</si>
  <si>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</si>
  <si>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</si>
  <si>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</si>
  <si>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</si>
  <si>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</si>
  <si>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</si>
  <si>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</si>
  <si>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</si>
  <si>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</si>
  <si>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</si>
  <si>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</si>
  <si>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</si>
  <si>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</si>
  <si>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</si>
  <si>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</si>
  <si>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</si>
  <si>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</si>
  <si>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</si>
  <si>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</si>
  <si>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</si>
  <si>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</si>
  <si>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</si>
  <si>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</si>
  <si>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</si>
  <si>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</si>
  <si>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</si>
  <si>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</si>
  <si>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</si>
  <si>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</si>
  <si>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</si>
  <si>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</si>
  <si>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</si>
  <si>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</si>
  <si>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</si>
  <si>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</si>
  <si>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</si>
  <si>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</si>
  <si>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</si>
  <si>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</si>
  <si>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</si>
  <si>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</si>
  <si>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</si>
  <si>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</si>
  <si>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</si>
  <si>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</si>
  <si>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</si>
  <si>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</si>
  <si>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</si>
  <si>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</si>
  <si>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</si>
  <si>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</si>
  <si>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</si>
  <si>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</si>
  <si>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</si>
  <si>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</si>
  <si>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</si>
  <si>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</si>
  <si>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</si>
  <si>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</si>
  <si>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</si>
  <si>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</si>
  <si>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</si>
  <si>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</si>
  <si>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</si>
  <si>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</si>
  <si>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</si>
  <si>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</si>
  <si>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</si>
  <si>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</si>
  <si>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</si>
  <si>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</si>
  <si>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</si>
  <si>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</si>
  <si>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</si>
  <si>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</si>
  <si>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</si>
  <si>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</si>
  <si>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</si>
  <si>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</si>
  <si>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</si>
  <si>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</si>
  <si>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</si>
  <si>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</si>
  <si>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</si>
  <si>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</si>
  <si>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</si>
  <si>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</si>
  <si>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</si>
  <si>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</si>
  <si>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</si>
  <si>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</si>
  <si>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</si>
  <si>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</si>
  <si>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</si>
  <si>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</si>
  <si>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</si>
  <si>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</si>
  <si>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</si>
  <si>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</si>
  <si>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</si>
  <si>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</si>
  <si>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</si>
  <si>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</si>
  <si>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</si>
  <si>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</si>
  <si>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</si>
  <si>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</si>
  <si>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</si>
  <si>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</si>
  <si>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</si>
  <si>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</si>
  <si>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</si>
  <si>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</si>
  <si>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</si>
  <si>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</si>
  <si>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</si>
  <si>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</si>
  <si>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</si>
  <si>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</si>
  <si>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</si>
  <si>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</si>
  <si>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</si>
  <si>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</si>
  <si>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</si>
  <si>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</si>
  <si>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</si>
  <si>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</si>
  <si>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</si>
  <si>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</si>
  <si>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</si>
  <si>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</si>
  <si>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</si>
  <si>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</si>
  <si>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</si>
  <si>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</si>
  <si>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</si>
  <si>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</si>
  <si>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</si>
  <si>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</si>
  <si>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</si>
  <si>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</si>
  <si>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</si>
  <si>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</si>
  <si>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</si>
  <si>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</si>
  <si>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</si>
  <si>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</si>
  <si>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</si>
  <si>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</si>
  <si>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</si>
  <si>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</si>
  <si>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</si>
  <si>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</si>
  <si>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</si>
  <si>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</si>
  <si>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</si>
  <si>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</si>
  <si>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</si>
  <si>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</si>
  <si>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</si>
  <si>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</si>
  <si>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</si>
  <si>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</si>
  <si>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</si>
  <si>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</si>
  <si>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</si>
  <si>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</si>
  <si>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</si>
  <si>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</si>
  <si>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</si>
  <si>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</si>
  <si>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</si>
  <si>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</si>
  <si>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</si>
  <si>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</si>
  <si>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</si>
  <si>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</si>
  <si>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</si>
  <si>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</si>
  <si>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</si>
  <si>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</si>
  <si>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</si>
  <si>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</si>
  <si>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</si>
  <si>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</si>
  <si>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</si>
  <si>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</si>
  <si>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</si>
  <si>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</si>
  <si>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</si>
  <si>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</si>
  <si>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</si>
  <si>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</si>
  <si>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</si>
  <si>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</si>
  <si>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</si>
  <si>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</si>
  <si>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</si>
  <si>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</si>
  <si>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</si>
  <si>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</si>
  <si>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</si>
  <si>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</si>
  <si>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</si>
  <si>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</si>
  <si>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</si>
  <si>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</si>
  <si>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</si>
  <si>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</si>
  <si>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</si>
  <si>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</si>
  <si>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</si>
  <si>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</si>
  <si>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</si>
  <si>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</si>
  <si>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</si>
  <si>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</si>
  <si>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</si>
  <si>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</si>
  <si>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</si>
  <si>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</si>
  <si>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</si>
  <si>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</si>
  <si>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</si>
  <si>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</si>
  <si>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</si>
  <si>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</si>
  <si>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</si>
  <si>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</si>
  <si>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</si>
  <si>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</si>
  <si>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</si>
  <si>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</si>
  <si>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</si>
  <si>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</si>
  <si>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</si>
  <si>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</si>
  <si>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</si>
  <si>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</si>
  <si>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</si>
  <si>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</si>
  <si>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</si>
  <si>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</si>
  <si>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</si>
  <si>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</si>
  <si>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</si>
  <si>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</si>
  <si>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</si>
  <si>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</si>
  <si>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</si>
  <si>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</si>
  <si>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</si>
  <si>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</si>
  <si>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</si>
  <si>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</si>
  <si>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</si>
  <si>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</si>
  <si>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</si>
  <si>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</si>
  <si>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</si>
  <si>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</si>
  <si>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</si>
  <si>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</si>
  <si>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</si>
  <si>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</si>
  <si>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</si>
  <si>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</si>
  <si>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</si>
  <si>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</si>
  <si>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</si>
  <si>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</si>
  <si>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</si>
  <si>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</si>
  <si>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</si>
  <si>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</si>
  <si>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</si>
  <si>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</si>
  <si>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</si>
  <si>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</si>
  <si>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</si>
  <si>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</si>
  <si>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</si>
  <si>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</si>
  <si>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</si>
  <si>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</si>
  <si>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</si>
  <si>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</si>
  <si>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</si>
  <si>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</si>
  <si>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</si>
  <si>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</si>
  <si>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</si>
  <si>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</si>
  <si>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</si>
  <si>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</si>
  <si>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</si>
  <si>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</si>
  <si>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</si>
  <si>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</si>
  <si>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</si>
  <si>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</si>
  <si>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</si>
  <si>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</si>
  <si>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</si>
  <si>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</si>
  <si>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</si>
  <si>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</si>
  <si>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</si>
  <si>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</si>
  <si>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</si>
  <si>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</si>
  <si>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</si>
  <si>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</si>
  <si>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</si>
  <si>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</si>
  <si>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</si>
  <si>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</si>
  <si>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</si>
  <si>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</si>
  <si>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</si>
  <si>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</si>
  <si>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</si>
  <si>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</si>
  <si>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</si>
  <si>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</si>
  <si>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</si>
  <si>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</si>
  <si>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</si>
  <si>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</si>
  <si>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</si>
  <si>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</si>
  <si>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</si>
  <si>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</si>
  <si>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</si>
  <si>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</si>
  <si>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</si>
  <si>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</si>
  <si>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</si>
  <si>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</si>
  <si>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</si>
  <si>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</si>
  <si>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</si>
  <si>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</si>
  <si>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</si>
  <si>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</si>
  <si>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</si>
  <si>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</si>
  <si>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</si>
  <si>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</si>
  <si>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</si>
  <si>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</si>
  <si>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</si>
  <si>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</si>
  <si>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</si>
  <si>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</si>
  <si>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</si>
  <si>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</si>
  <si>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</si>
  <si>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</si>
  <si>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</si>
  <si>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</si>
  <si>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</si>
  <si>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</si>
  <si>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</si>
  <si>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</si>
  <si>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</si>
  <si>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</si>
  <si>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</si>
  <si>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</si>
  <si>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</si>
  <si>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</si>
  <si>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</si>
  <si>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</si>
  <si>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</si>
  <si>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</si>
  <si>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</si>
  <si>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</si>
  <si>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</si>
  <si>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</si>
  <si>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</si>
  <si>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</si>
  <si>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</si>
  <si>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</si>
  <si>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</si>
  <si>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</si>
  <si>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</si>
  <si>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</si>
  <si>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</si>
  <si>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</si>
  <si>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</si>
  <si>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</si>
  <si>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</si>
  <si>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</si>
  <si>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</si>
  <si>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</si>
  <si>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</si>
  <si>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</si>
  <si>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</si>
  <si>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</si>
  <si>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</si>
  <si>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</si>
  <si>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</si>
  <si>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</si>
  <si>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</si>
  <si>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</si>
  <si>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</si>
  <si>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</si>
  <si>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</si>
  <si>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</si>
  <si>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</si>
  <si>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</si>
  <si>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</si>
  <si>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</si>
  <si>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</si>
  <si>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</si>
  <si>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</si>
  <si>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</si>
  <si>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</si>
  <si>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</si>
  <si>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</si>
  <si>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</si>
  <si>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</si>
  <si>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</si>
  <si>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</si>
  <si>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</si>
  <si>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</si>
  <si>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</si>
  <si>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</si>
  <si>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</si>
  <si>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</si>
  <si>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</si>
  <si>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</si>
  <si>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</si>
  <si>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</si>
  <si>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</si>
  <si>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</si>
  <si>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</si>
  <si>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</si>
  <si>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</si>
  <si>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</si>
  <si>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</si>
  <si>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</si>
  <si>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</si>
  <si>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</si>
  <si>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</si>
  <si>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</si>
  <si>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</si>
  <si>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</si>
  <si>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</si>
  <si>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</si>
  <si>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</si>
  <si>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</si>
  <si>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</si>
  <si>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</si>
  <si>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</si>
  <si>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</si>
  <si>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</si>
  <si>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</si>
  <si>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</si>
  <si>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</si>
  <si>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</si>
  <si>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</si>
  <si>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</si>
  <si>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</si>
  <si>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</si>
  <si>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</si>
  <si>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</si>
  <si>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</si>
  <si>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</si>
  <si>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</si>
  <si>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</si>
  <si>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</si>
  <si>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</si>
  <si>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</si>
  <si>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</si>
  <si>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</si>
  <si>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</si>
  <si>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</si>
  <si>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</si>
  <si>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</si>
  <si>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</si>
  <si>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</si>
  <si>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</si>
  <si>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</si>
  <si>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</si>
  <si>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</si>
  <si>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</si>
  <si>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</si>
  <si>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</si>
  <si>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</si>
  <si>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</si>
  <si>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</si>
  <si>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</si>
  <si>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</si>
  <si>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</si>
  <si>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</si>
  <si>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</si>
  <si>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</si>
  <si>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</si>
  <si>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</si>
  <si>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</si>
  <si>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</si>
  <si>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</si>
  <si>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</si>
  <si>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</si>
  <si>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</si>
  <si>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</si>
  <si>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</si>
  <si>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</si>
  <si>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</si>
  <si>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</si>
  <si>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</si>
  <si>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</si>
  <si>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</si>
  <si>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</si>
  <si>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</si>
  <si>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</si>
  <si>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</si>
  <si>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</si>
  <si>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</si>
  <si>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</si>
  <si>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</si>
  <si>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</si>
  <si>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</si>
  <si>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</si>
  <si>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</si>
  <si>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</si>
  <si>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</si>
  <si>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</si>
  <si>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</si>
  <si>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</si>
  <si>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</si>
  <si>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</si>
  <si>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</si>
  <si>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</si>
  <si>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</si>
  <si>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</si>
  <si>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</si>
  <si>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</si>
  <si>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</si>
  <si>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</si>
  <si>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</si>
  <si>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</si>
  <si>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</si>
  <si>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</si>
  <si>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</si>
  <si>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</si>
  <si>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</si>
  <si>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</si>
  <si>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</si>
  <si>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</si>
  <si>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</si>
  <si>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</si>
  <si>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</si>
  <si>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</si>
  <si>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</si>
  <si>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</si>
  <si>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</si>
  <si>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</si>
  <si>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</si>
  <si>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</si>
  <si>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</si>
  <si>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</si>
  <si>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</si>
  <si>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</si>
  <si>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</si>
  <si>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</si>
  <si>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</si>
  <si>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</si>
  <si>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</si>
  <si>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</si>
  <si>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</si>
  <si>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</si>
  <si>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</si>
  <si>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</si>
  <si>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</si>
  <si>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</si>
  <si>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</si>
  <si>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</si>
  <si>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</si>
  <si>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</si>
  <si>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</si>
  <si>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</si>
  <si>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</si>
  <si>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</si>
  <si>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</si>
  <si>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</si>
  <si>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</si>
  <si>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</si>
  <si>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</si>
  <si>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</si>
  <si>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</si>
  <si>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</si>
  <si>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</si>
  <si>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</si>
  <si>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</si>
  <si>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</si>
  <si>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</si>
  <si>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</si>
  <si>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</si>
  <si>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</si>
  <si>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</si>
  <si>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</si>
  <si>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</si>
  <si>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</si>
  <si>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</si>
  <si>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</si>
  <si>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</si>
  <si>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</si>
  <si>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</si>
  <si>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</si>
  <si>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</si>
  <si>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</si>
  <si>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</si>
  <si>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</si>
  <si>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</si>
  <si>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</si>
  <si>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</si>
  <si>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</si>
  <si>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</si>
  <si>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</si>
  <si>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</si>
  <si>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</si>
  <si>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</si>
  <si>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</si>
  <si>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</si>
  <si>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</si>
  <si>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</si>
  <si>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</si>
  <si>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</si>
  <si>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</si>
  <si>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</si>
  <si>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</si>
  <si>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</si>
  <si>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</si>
  <si>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</si>
  <si>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</si>
  <si>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</si>
  <si>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</si>
  <si>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</si>
  <si>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</si>
  <si>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</si>
  <si>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</si>
  <si>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</si>
  <si>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</si>
  <si>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</si>
  <si>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</si>
  <si>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</si>
  <si>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</si>
  <si>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</si>
  <si>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</si>
  <si>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</si>
  <si>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</si>
  <si>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</si>
  <si>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</si>
  <si>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</si>
  <si>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</si>
  <si>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</si>
  <si>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</si>
  <si>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</si>
  <si>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</si>
  <si>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</si>
  <si>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</si>
  <si>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</si>
  <si>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</si>
  <si>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</si>
  <si>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</si>
  <si>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</si>
  <si>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</si>
  <si>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</si>
  <si>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</si>
  <si>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</si>
  <si>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</si>
  <si>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</si>
  <si>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</si>
  <si>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</si>
  <si>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</si>
  <si>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</si>
  <si>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</si>
  <si>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</si>
  <si>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</si>
  <si>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</si>
  <si>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</si>
  <si>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</si>
  <si>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</si>
  <si>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</si>
  <si>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</si>
  <si>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</si>
  <si>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</si>
  <si>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</si>
  <si>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</si>
  <si>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</si>
  <si>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</si>
  <si>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</si>
  <si>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</si>
  <si>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</si>
  <si>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</si>
  <si>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</si>
  <si>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</si>
  <si>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</si>
  <si>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</si>
  <si>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</si>
  <si>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</si>
  <si>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</si>
  <si>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</si>
  <si>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</si>
  <si>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</si>
  <si>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</si>
  <si>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</si>
  <si>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</si>
  <si>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</si>
  <si>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</si>
  <si>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</si>
  <si>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</si>
  <si>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</si>
  <si>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</si>
  <si>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</si>
  <si>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</si>
  <si>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</si>
  <si>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</si>
  <si>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</si>
  <si>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</si>
  <si>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</si>
  <si>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</si>
  <si>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</si>
  <si>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</si>
  <si>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</si>
  <si>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</si>
  <si>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</si>
  <si>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</si>
  <si>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</si>
  <si>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</si>
  <si>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</si>
  <si>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</si>
  <si>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</si>
  <si>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</si>
  <si>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</si>
  <si>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</si>
  <si>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</si>
  <si>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</si>
  <si>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</si>
  <si>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</si>
  <si>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</si>
  <si>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</si>
  <si>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</si>
  <si>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</si>
  <si>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</si>
  <si>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</si>
  <si>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</si>
  <si>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</si>
  <si>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</si>
  <si>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</si>
  <si>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</si>
  <si>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</si>
  <si>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</si>
  <si>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</si>
  <si>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</si>
  <si>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</si>
  <si>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</si>
  <si>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</si>
  <si>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</si>
  <si>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</si>
  <si>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</si>
  <si>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</si>
  <si>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</si>
  <si>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</si>
  <si>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</si>
  <si>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</si>
  <si>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</si>
  <si>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</si>
  <si>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</si>
  <si>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</si>
  <si>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</si>
  <si>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</si>
  <si>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</si>
  <si>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</si>
  <si>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</si>
  <si>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</si>
  <si>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</si>
  <si>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</si>
  <si>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</si>
  <si>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</si>
  <si>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</si>
  <si>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</si>
  <si>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</si>
  <si>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</si>
  <si>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</si>
  <si>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</si>
  <si>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</si>
  <si>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</si>
  <si>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</si>
  <si>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</si>
  <si>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</si>
  <si>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</si>
  <si>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</si>
  <si>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</si>
  <si>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</si>
  <si>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</si>
  <si>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</si>
  <si>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</si>
  <si>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</si>
  <si>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</si>
  <si>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</si>
  <si>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</si>
  <si>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</si>
  <si>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</si>
  <si>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</si>
  <si>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</si>
  <si>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</si>
  <si>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</si>
  <si>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</si>
  <si>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</si>
  <si>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</si>
  <si>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</si>
  <si>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</si>
  <si>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</si>
  <si>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</si>
  <si>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</si>
  <si>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</si>
  <si>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</si>
  <si>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</si>
  <si>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</si>
  <si>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</si>
  <si>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</si>
  <si>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</si>
  <si>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</si>
  <si>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</si>
  <si>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</si>
  <si>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</si>
  <si>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</si>
  <si>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</si>
  <si>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</si>
  <si>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</si>
  <si>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</si>
  <si>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</si>
  <si>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</si>
  <si>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</si>
  <si>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</si>
  <si>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</si>
  <si>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</si>
  <si>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</si>
  <si>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</si>
  <si>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</si>
  <si>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</si>
  <si>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</si>
  <si>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</si>
  <si>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</si>
  <si>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</si>
  <si>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</si>
  <si>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</si>
  <si>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</si>
  <si>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</si>
  <si>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</si>
  <si>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</si>
  <si>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</si>
  <si>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</si>
  <si>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</si>
  <si>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</si>
  <si>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</si>
  <si>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</si>
  <si>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</si>
  <si>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</si>
  <si>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</si>
  <si>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</si>
  <si>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</si>
  <si>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</si>
  <si>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</si>
  <si>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</si>
  <si>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</si>
  <si>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</si>
  <si>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</si>
  <si>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</si>
  <si>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</si>
  <si>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</si>
  <si>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</si>
  <si>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</si>
  <si>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</si>
  <si>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</si>
  <si>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</si>
  <si>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</si>
  <si>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</si>
  <si>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</si>
  <si>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</si>
  <si>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</si>
  <si>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</si>
  <si>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</si>
  <si>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</si>
  <si>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</si>
  <si>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</si>
  <si>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</si>
  <si>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</si>
  <si>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</si>
  <si>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</si>
  <si>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</si>
  <si>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</si>
  <si>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</si>
  <si>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</si>
  <si>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</si>
  <si>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</si>
  <si>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</si>
  <si>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</si>
  <si>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</si>
  <si>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</si>
  <si>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</si>
  <si>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</si>
  <si>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</si>
  <si>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</si>
  <si>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</si>
  <si>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</si>
  <si>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</si>
  <si>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</si>
  <si>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</si>
  <si>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</si>
  <si>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</si>
  <si>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</si>
  <si>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</si>
  <si>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</si>
  <si>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</si>
  <si>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</si>
  <si>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</si>
  <si>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</si>
  <si>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</si>
  <si>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</si>
  <si>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</si>
  <si>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</si>
  <si>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</si>
  <si>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</si>
  <si>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</si>
  <si>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</si>
  <si>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</si>
  <si>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</si>
  <si>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</si>
  <si>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</si>
  <si>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</si>
  <si>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</si>
  <si>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</si>
  <si>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</si>
  <si>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</si>
  <si>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</si>
  <si>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</si>
  <si>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</si>
  <si>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</si>
  <si>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</si>
  <si>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</si>
  <si>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</si>
  <si>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</si>
  <si>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</si>
  <si>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</si>
  <si>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</si>
  <si>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</si>
  <si>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</si>
  <si>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</si>
  <si>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</si>
  <si>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</si>
  <si>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</si>
  <si>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</si>
  <si>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</si>
  <si>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</si>
  <si>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</si>
  <si>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</si>
  <si>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</si>
  <si>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</si>
  <si>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</si>
  <si>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</si>
  <si>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</si>
  <si>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</si>
  <si>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</si>
  <si>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</si>
  <si>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</si>
  <si>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</si>
  <si>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</si>
  <si>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</si>
  <si>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</si>
  <si>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</si>
  <si>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</si>
  <si>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</si>
  <si>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</si>
  <si>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</si>
  <si>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</si>
  <si>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</si>
  <si>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</si>
  <si>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</si>
  <si>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</si>
  <si>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</si>
  <si>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</si>
  <si>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</si>
  <si>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</si>
  <si>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</si>
  <si>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</si>
  <si>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</si>
  <si>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</si>
  <si>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</si>
  <si>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</si>
  <si>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</si>
  <si>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</si>
  <si>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</si>
  <si>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</si>
  <si>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</si>
  <si>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</si>
  <si>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</si>
  <si>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</si>
  <si>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</si>
  <si>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</si>
  <si>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</si>
  <si>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</si>
  <si>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</si>
  <si>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</si>
  <si>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</si>
  <si>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</si>
  <si>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</si>
  <si>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</si>
  <si>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</si>
  <si>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</si>
  <si>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</si>
  <si>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</si>
  <si>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</si>
  <si>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</si>
  <si>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</si>
  <si>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</si>
  <si>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</si>
  <si>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</si>
  <si>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</si>
  <si>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</si>
  <si>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</si>
  <si>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</si>
  <si>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</si>
  <si>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</si>
  <si>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</si>
  <si>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</si>
  <si>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</si>
  <si>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</si>
  <si>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</si>
  <si>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</si>
  <si>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</si>
  <si>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</si>
  <si>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</si>
  <si>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</si>
  <si>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</si>
  <si>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</si>
  <si>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</si>
  <si>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</si>
  <si>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</si>
  <si>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</si>
  <si>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</si>
  <si>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</si>
  <si>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</si>
  <si>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</si>
  <si>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</si>
  <si>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</si>
  <si>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</si>
  <si>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</si>
  <si>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</si>
  <si>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</si>
  <si>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</si>
  <si>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</si>
  <si>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</si>
  <si>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</si>
  <si>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</si>
  <si>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</si>
  <si>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</si>
  <si>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</si>
  <si>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</si>
  <si>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</si>
  <si>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</si>
  <si>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</si>
  <si>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</si>
  <si>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</si>
  <si>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</si>
  <si>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</si>
  <si>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</si>
  <si>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</si>
  <si>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</si>
  <si>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</si>
  <si>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</si>
  <si>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</si>
  <si>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</si>
  <si>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</si>
  <si>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</si>
  <si>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</si>
  <si>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</si>
  <si>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</si>
  <si>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</si>
  <si>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</si>
  <si>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</si>
  <si>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</si>
  <si>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</si>
  <si>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</si>
  <si>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</si>
  <si>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</si>
  <si>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</si>
  <si>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</si>
  <si>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</si>
  <si>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</si>
  <si>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</si>
  <si>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</si>
  <si>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</si>
  <si>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</si>
  <si>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</si>
  <si>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</si>
  <si>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</si>
  <si>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</si>
  <si>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</si>
  <si>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</si>
  <si>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</si>
  <si>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</si>
  <si>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</si>
  <si>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</si>
  <si>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</si>
  <si>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</si>
  <si>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</si>
  <si>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</si>
  <si>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</si>
  <si>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</si>
  <si>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</si>
  <si>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</si>
  <si>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</si>
  <si>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</si>
  <si>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</si>
  <si>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</si>
  <si>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</si>
  <si>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</si>
  <si>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</si>
  <si>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</si>
  <si>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</si>
  <si>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</si>
  <si>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</si>
  <si>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</si>
  <si>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</si>
  <si>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</si>
  <si>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</si>
  <si>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</si>
  <si>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</si>
  <si>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</si>
  <si>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</si>
  <si>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</si>
  <si>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</si>
  <si>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</si>
  <si>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</si>
  <si>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</si>
  <si>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</si>
  <si>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</si>
  <si>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</si>
  <si>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</si>
  <si>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</si>
  <si>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</si>
  <si>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</si>
  <si>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</si>
  <si>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</si>
  <si>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</si>
  <si>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</si>
  <si>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</si>
  <si>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</si>
  <si>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</si>
  <si>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</si>
  <si>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</si>
  <si>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</si>
  <si>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</si>
  <si>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</si>
  <si>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</si>
  <si>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</si>
  <si>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</si>
  <si>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</si>
  <si>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</si>
  <si>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</si>
  <si>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</si>
  <si>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</si>
  <si>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</si>
  <si>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</si>
  <si>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</si>
  <si>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</si>
  <si>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</si>
  <si>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</si>
  <si>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</si>
  <si>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</si>
  <si>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</si>
  <si>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</si>
  <si>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</si>
  <si>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</si>
  <si>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</si>
  <si>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</si>
  <si>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</si>
  <si>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</si>
  <si>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</si>
  <si>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</si>
  <si>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</si>
  <si>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</si>
  <si>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</si>
  <si>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</si>
  <si>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</si>
  <si>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</si>
  <si>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</si>
  <si>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</si>
  <si>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</si>
  <si>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</si>
  <si>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</si>
  <si>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</si>
  <si>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</si>
  <si>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</si>
  <si>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</si>
  <si>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</si>
  <si>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</si>
  <si>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</si>
  <si>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</si>
  <si>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</si>
  <si>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</si>
  <si>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</si>
  <si>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</si>
  <si>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</si>
  <si>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</si>
  <si>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</si>
  <si>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</si>
  <si>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</si>
  <si>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</si>
  <si>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</si>
  <si>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</si>
  <si>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</si>
  <si>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</si>
  <si>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</si>
  <si>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</si>
  <si>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</si>
  <si>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</si>
  <si>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</si>
  <si>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</si>
  <si>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</si>
  <si>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</si>
  <si>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</si>
  <si>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</si>
  <si>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</si>
  <si>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</si>
  <si>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</si>
  <si>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</si>
  <si>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</si>
  <si>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</si>
  <si>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</si>
  <si>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</si>
  <si>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</si>
  <si>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</si>
  <si>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</si>
  <si>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</si>
  <si>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</si>
  <si>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</si>
  <si>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</si>
  <si>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</si>
  <si>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</si>
  <si>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</si>
  <si>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</si>
  <si>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</si>
  <si>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</si>
  <si>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</si>
  <si>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</si>
  <si>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</si>
  <si>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</si>
  <si>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</si>
  <si>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</si>
  <si>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</si>
  <si>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</si>
  <si>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</si>
  <si>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</si>
  <si>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</si>
  <si>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</si>
  <si>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</si>
  <si>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</si>
  <si>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</si>
  <si>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</si>
  <si>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</si>
  <si>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</si>
  <si>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</si>
  <si>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</si>
  <si>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</si>
  <si>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</si>
  <si>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</si>
  <si>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</si>
  <si>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</si>
  <si>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</si>
  <si>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</si>
  <si>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</si>
  <si>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</si>
  <si>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</si>
  <si>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</si>
  <si>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</si>
  <si>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</si>
  <si>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</si>
  <si>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</si>
  <si>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</si>
  <si>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</si>
  <si>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</si>
  <si>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</si>
  <si>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</si>
  <si>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</si>
  <si>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</si>
  <si>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</si>
  <si>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</si>
  <si>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</si>
  <si>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</si>
  <si>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</si>
  <si>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</si>
  <si>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</si>
  <si>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</si>
  <si>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</si>
  <si>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</si>
  <si>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</si>
  <si>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</si>
  <si>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</si>
  <si>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</si>
  <si>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</si>
  <si>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</si>
  <si>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</si>
  <si>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</si>
  <si>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</si>
  <si>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</si>
  <si>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</si>
  <si>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</si>
  <si>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</si>
  <si>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</si>
  <si>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</si>
  <si>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</si>
  <si>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</si>
  <si>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</si>
  <si>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</si>
  <si>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</si>
  <si>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</si>
  <si>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</si>
  <si>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</si>
  <si>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</si>
  <si>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</si>
  <si>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</si>
  <si>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</si>
  <si>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</si>
  <si>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</si>
  <si>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</si>
  <si>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</si>
  <si>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</si>
  <si>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</si>
  <si>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</si>
  <si>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</si>
  <si>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</si>
  <si>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</si>
  <si>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</si>
  <si>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</si>
  <si>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</si>
  <si>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</si>
  <si>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</si>
  <si>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</si>
  <si>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</si>
  <si>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</si>
  <si>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</si>
  <si>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</si>
  <si>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</si>
  <si>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</si>
  <si>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</si>
  <si>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</si>
  <si>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</si>
  <si>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</si>
  <si>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</si>
  <si>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</si>
  <si>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</si>
  <si>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</si>
  <si>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</si>
  <si>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</si>
  <si>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</si>
  <si>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</si>
  <si>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</si>
  <si>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</si>
  <si>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</si>
  <si>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</si>
  <si>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</si>
  <si>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</si>
  <si>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</si>
  <si>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</si>
  <si>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</si>
  <si>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</si>
  <si>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</si>
  <si>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</si>
  <si>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</si>
  <si>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</si>
  <si>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</si>
  <si>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</si>
  <si>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</si>
  <si>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</si>
  <si>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</si>
  <si>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</si>
  <si>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</si>
  <si>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</si>
  <si>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</si>
  <si>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</si>
  <si>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</si>
  <si>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</si>
  <si>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</si>
  <si>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</si>
  <si>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</si>
  <si>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</si>
  <si>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</si>
  <si>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</si>
  <si>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</si>
  <si>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</si>
  <si>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</si>
  <si>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</si>
  <si>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</si>
  <si>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</si>
  <si>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</si>
  <si>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</si>
  <si>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</si>
  <si>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</si>
  <si>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</si>
  <si>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</si>
  <si>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</si>
  <si>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</si>
  <si>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</si>
  <si>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</si>
  <si>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</si>
  <si>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</si>
  <si>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</si>
  <si>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</si>
  <si>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</si>
  <si>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</si>
  <si>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</si>
  <si>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</si>
  <si>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</si>
  <si>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</si>
  <si>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</si>
  <si>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</si>
  <si>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</si>
  <si>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</si>
  <si>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</si>
  <si>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</si>
  <si>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</si>
  <si>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</si>
  <si>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</si>
  <si>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</si>
  <si>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</si>
  <si>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</si>
  <si>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</si>
  <si>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</si>
  <si>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</si>
  <si>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</si>
  <si>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</si>
  <si>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</si>
  <si>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</si>
  <si>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</si>
  <si>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</si>
  <si>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</si>
  <si>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</si>
  <si>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</si>
  <si>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</si>
  <si>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</si>
  <si>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</si>
  <si>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</si>
  <si>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</si>
  <si>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</si>
  <si>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</si>
  <si>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</si>
  <si>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</si>
  <si>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</si>
  <si>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</si>
  <si>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</si>
  <si>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</si>
  <si>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</si>
  <si>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</si>
  <si>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</si>
  <si>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</si>
  <si>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</si>
  <si>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</si>
  <si>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</si>
  <si>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</si>
  <si>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</si>
  <si>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</si>
  <si>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</si>
  <si>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</si>
  <si>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</si>
  <si>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</si>
  <si>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</si>
  <si>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</si>
  <si>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</si>
  <si>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</si>
  <si>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</si>
  <si>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</si>
  <si>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</si>
  <si>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</si>
  <si>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</si>
  <si>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</si>
  <si>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</si>
  <si>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</si>
  <si>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</si>
  <si>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</si>
  <si>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</si>
  <si>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</si>
  <si>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</si>
  <si>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</si>
  <si>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</si>
  <si>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</si>
  <si>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</si>
  <si>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</si>
  <si>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</si>
  <si>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</si>
  <si>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</si>
  <si>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</si>
  <si>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</si>
  <si>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</si>
  <si>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</si>
  <si>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</si>
  <si>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</si>
  <si>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</si>
  <si>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</si>
  <si>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</si>
  <si>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</si>
  <si>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</si>
  <si>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</si>
  <si>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</si>
  <si>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</si>
  <si>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</si>
  <si>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</si>
  <si>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</si>
  <si>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</si>
  <si>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</si>
  <si>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</si>
  <si>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</si>
  <si>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</si>
  <si>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</si>
  <si>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</si>
  <si>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</si>
  <si>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</si>
  <si>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</si>
  <si>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</si>
  <si>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</si>
  <si>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</si>
  <si>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</si>
  <si>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</si>
  <si>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</si>
  <si>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</si>
  <si>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</si>
  <si>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</si>
  <si>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</si>
  <si>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</si>
  <si>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</si>
  <si>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</si>
  <si>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</si>
  <si>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</si>
  <si>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</si>
  <si>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</si>
  <si>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</si>
  <si>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</si>
  <si>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</si>
  <si>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</si>
  <si>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</si>
  <si>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</si>
  <si>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</si>
  <si>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</si>
  <si>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</si>
  <si>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</si>
  <si>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</si>
  <si>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</si>
  <si>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</si>
  <si>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</si>
  <si>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</si>
  <si>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</si>
  <si>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</si>
  <si>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</si>
  <si>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</si>
  <si>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</si>
  <si>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</si>
  <si>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</si>
  <si>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</si>
  <si>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</si>
  <si>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</si>
  <si>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</si>
  <si>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</si>
  <si>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</si>
  <si>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</si>
  <si>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</si>
  <si>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</si>
  <si>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</si>
  <si>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</si>
  <si>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</si>
  <si>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</si>
  <si>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</si>
  <si>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</si>
  <si>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</si>
  <si>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</si>
  <si>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</si>
  <si>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</si>
  <si>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</si>
  <si>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</si>
  <si>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</si>
  <si>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</si>
  <si>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</si>
  <si>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</si>
  <si>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</si>
  <si>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</si>
  <si>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</si>
  <si>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</si>
  <si>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</si>
  <si>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</si>
  <si>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</si>
  <si>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</si>
  <si>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</si>
  <si>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</si>
  <si>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</si>
  <si>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</si>
  <si>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</si>
  <si>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</si>
  <si>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</si>
  <si>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</si>
  <si>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</si>
  <si>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</si>
  <si>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</si>
  <si>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</si>
  <si>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</si>
  <si>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</si>
  <si>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</si>
  <si>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</si>
  <si>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</si>
  <si>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</si>
  <si>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</si>
  <si>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</si>
  <si>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</si>
  <si>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</si>
  <si>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</si>
  <si>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</si>
  <si>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</si>
  <si>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</si>
  <si>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</si>
  <si>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</si>
  <si>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</si>
  <si>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</si>
  <si>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</si>
  <si>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</si>
  <si>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</si>
  <si>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</si>
  <si>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</si>
  <si>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</si>
  <si>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</si>
  <si>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</si>
  <si>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</si>
  <si>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</si>
  <si>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</si>
  <si>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</si>
  <si>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</si>
  <si>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</si>
  <si>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</si>
  <si>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</si>
  <si>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</si>
  <si>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</si>
  <si>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</si>
  <si>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</si>
  <si>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</si>
  <si>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</si>
  <si>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</si>
  <si>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</si>
  <si>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</si>
  <si>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</si>
  <si>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</si>
  <si>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</si>
  <si>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</si>
  <si>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</si>
  <si>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</si>
  <si>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</si>
  <si>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</si>
  <si>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</si>
  <si>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</si>
  <si>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</si>
  <si>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</si>
  <si>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</si>
  <si>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</si>
  <si>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</si>
  <si>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</si>
  <si>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</si>
  <si>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</si>
  <si>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</si>
  <si>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</si>
  <si>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</si>
  <si>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</si>
  <si>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</si>
  <si>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</si>
  <si>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</si>
  <si>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</si>
  <si>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</si>
  <si>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</si>
  <si>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</si>
  <si>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</si>
  <si>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</si>
  <si>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</si>
  <si>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</si>
  <si>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</si>
  <si>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</si>
  <si>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</si>
  <si>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</si>
  <si>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</si>
  <si>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</si>
  <si>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</si>
  <si>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</si>
  <si>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</si>
  <si>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</si>
  <si>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</si>
  <si>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</si>
  <si>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</si>
  <si>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</si>
  <si>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</si>
  <si>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</si>
  <si>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</si>
  <si>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</si>
  <si>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</si>
  <si>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</si>
  <si>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</si>
  <si>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</si>
  <si>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</si>
  <si>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</si>
  <si>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</si>
  <si>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</si>
  <si>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</si>
  <si>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</si>
  <si>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</si>
  <si>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</si>
  <si>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</si>
  <si>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</si>
  <si>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</si>
  <si>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</si>
  <si>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</si>
  <si>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</si>
  <si>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</si>
  <si>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</si>
  <si>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</si>
  <si>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</si>
  <si>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</si>
  <si>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</si>
  <si>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</si>
  <si>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</si>
  <si>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</si>
  <si>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</si>
  <si>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</si>
  <si>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</si>
  <si>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</si>
  <si>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</si>
  <si>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</si>
  <si>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</si>
  <si>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</si>
  <si>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</si>
  <si>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</si>
  <si>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</si>
  <si>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</si>
  <si>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</si>
  <si>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</si>
  <si>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</si>
  <si>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</si>
  <si>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</si>
  <si>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</si>
  <si>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</si>
  <si>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</si>
  <si>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</si>
  <si>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</si>
  <si>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</si>
  <si>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</si>
  <si>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</si>
  <si>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</si>
  <si>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</si>
  <si>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</si>
  <si>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</si>
  <si>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</si>
  <si>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</si>
  <si>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</si>
  <si>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</si>
  <si>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</si>
  <si>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</si>
  <si>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</si>
  <si>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</si>
  <si>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</si>
  <si>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</si>
  <si>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</si>
  <si>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</si>
  <si>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</si>
  <si>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</si>
  <si>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</si>
  <si>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</si>
  <si>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</si>
  <si>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</si>
  <si>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</si>
  <si>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</si>
  <si>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</si>
  <si>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</si>
  <si>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</si>
  <si>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</si>
  <si>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</si>
  <si>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</si>
  <si>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</si>
  <si>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</si>
  <si>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</si>
  <si>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</si>
  <si>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</si>
  <si>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</si>
  <si>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</si>
  <si>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</si>
  <si>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</si>
  <si>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</si>
  <si>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</si>
  <si>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</si>
  <si>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</si>
  <si>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</si>
  <si>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</si>
  <si>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</si>
  <si>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</si>
  <si>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</si>
  <si>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</si>
  <si>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</si>
  <si>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</si>
  <si>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</si>
  <si>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</si>
  <si>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</si>
  <si>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</si>
  <si>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</si>
  <si>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</si>
  <si>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</si>
  <si>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</si>
  <si>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</si>
  <si>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</si>
  <si>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</si>
  <si>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</si>
  <si>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</si>
  <si>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</si>
  <si>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</si>
  <si>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</si>
  <si>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</si>
  <si>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</si>
  <si>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</si>
  <si>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</si>
  <si>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</si>
  <si>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</si>
  <si>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</si>
  <si>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</si>
  <si>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</si>
  <si>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</si>
  <si>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</si>
  <si>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</si>
  <si>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</si>
  <si>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</si>
  <si>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</si>
  <si>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</si>
  <si>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</si>
  <si>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</si>
  <si>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</si>
  <si>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</si>
  <si>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</si>
  <si>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</si>
  <si>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</si>
  <si>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</si>
  <si>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</si>
  <si>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</si>
  <si>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</si>
  <si>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</si>
  <si>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</si>
  <si>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</si>
  <si>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</si>
  <si>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</si>
  <si>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</si>
  <si>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</si>
  <si>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</si>
  <si>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</si>
  <si>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</si>
  <si>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</si>
  <si>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</si>
  <si>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</si>
  <si>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</si>
  <si>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</si>
  <si>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</si>
  <si>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</si>
  <si>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</si>
  <si>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</si>
  <si>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</si>
  <si>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</si>
  <si>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</si>
  <si>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</si>
  <si>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</si>
  <si>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</si>
  <si>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</si>
  <si>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</si>
  <si>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</si>
  <si>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</si>
  <si>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</si>
  <si>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</si>
  <si>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</si>
  <si>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</si>
  <si>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</si>
  <si>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</si>
  <si>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</si>
  <si>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</si>
  <si>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</si>
  <si>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</si>
  <si>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</si>
  <si>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</si>
  <si>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</si>
  <si>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</si>
  <si>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</si>
  <si>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</si>
  <si>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</si>
  <si>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</si>
  <si>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</si>
  <si>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</si>
  <si>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</si>
  <si>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</si>
  <si>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</si>
  <si>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</si>
  <si>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</si>
  <si>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</si>
  <si>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</si>
  <si>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</si>
  <si>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</si>
  <si>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</si>
  <si>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</si>
  <si>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</si>
  <si>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</si>
  <si>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</si>
  <si>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</si>
  <si>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</si>
  <si>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</si>
  <si>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</si>
  <si>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</si>
  <si>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</si>
  <si>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</si>
  <si>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</si>
  <si>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</si>
  <si>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</si>
  <si>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</si>
  <si>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</si>
  <si>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</si>
  <si>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</si>
  <si>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</si>
  <si>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</si>
  <si>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</si>
  <si>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</si>
  <si>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</si>
  <si>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</si>
  <si>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</si>
  <si>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</si>
  <si>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</si>
  <si>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</si>
  <si>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</si>
  <si>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</si>
  <si>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</si>
  <si>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</si>
  <si>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</si>
  <si>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</si>
  <si>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</si>
  <si>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</si>
  <si>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</si>
  <si>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</si>
  <si>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</si>
  <si>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</si>
  <si>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</si>
  <si>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</si>
  <si>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</si>
  <si>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</si>
  <si>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</si>
  <si>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</si>
  <si>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</si>
  <si>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</si>
  <si>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</si>
  <si>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</si>
  <si>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</si>
  <si>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</si>
  <si>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</si>
  <si>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</si>
  <si>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</si>
  <si>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</si>
  <si>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</si>
  <si>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</si>
  <si>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</si>
  <si>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</si>
  <si>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</si>
  <si>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</si>
  <si>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</si>
  <si>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</si>
  <si>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</si>
  <si>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</si>
  <si>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</si>
  <si>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</si>
  <si>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</si>
  <si>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</si>
  <si>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</si>
  <si>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</si>
  <si>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</si>
  <si>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</si>
  <si>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</si>
  <si>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</si>
  <si>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</si>
  <si>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</si>
  <si>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</si>
  <si>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</si>
  <si>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</si>
  <si>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</si>
  <si>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</si>
  <si>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</si>
  <si>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</si>
  <si>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</si>
  <si>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</si>
  <si>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</si>
  <si>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</si>
  <si>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</si>
  <si>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</si>
  <si>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</si>
  <si>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</si>
  <si>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</si>
  <si>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</si>
  <si>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</si>
  <si>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</si>
  <si>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</si>
  <si>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</si>
  <si>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</si>
  <si>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</si>
  <si>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</si>
  <si>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</si>
  <si>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</si>
  <si>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</si>
  <si>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</si>
  <si>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</si>
  <si>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</si>
  <si>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</si>
  <si>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</si>
  <si>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</si>
  <si>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</si>
  <si>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</si>
  <si>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</si>
  <si>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</si>
  <si>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</si>
  <si>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</si>
  <si>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</si>
  <si>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</si>
  <si>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</si>
  <si>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</si>
  <si>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</si>
  <si>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</si>
  <si>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</si>
  <si>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</si>
  <si>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</si>
  <si>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</si>
  <si>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</si>
  <si>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</si>
  <si>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</si>
  <si>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</si>
  <si>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</si>
  <si>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</si>
  <si>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</si>
  <si>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</si>
  <si>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</si>
  <si>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</si>
  <si>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</si>
  <si>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</si>
  <si>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</si>
  <si>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</si>
  <si>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</si>
  <si>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</si>
  <si>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</si>
  <si>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</si>
  <si>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</si>
  <si>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</si>
  <si>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</si>
  <si>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</si>
  <si>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</si>
  <si>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</si>
  <si>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</si>
  <si>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</si>
  <si>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</si>
  <si>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</si>
  <si>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</si>
  <si>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</si>
  <si>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</si>
  <si>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</si>
  <si>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</si>
  <si>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</si>
  <si>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</si>
  <si>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</si>
  <si>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</si>
  <si>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</si>
  <si>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</si>
  <si>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</si>
  <si>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</si>
  <si>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</si>
  <si>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</si>
  <si>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</si>
  <si>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</si>
  <si>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</si>
  <si>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</si>
  <si>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</si>
  <si>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</si>
  <si>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</si>
  <si>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</si>
  <si>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</si>
  <si>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</si>
  <si>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</si>
  <si>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</si>
  <si>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</si>
  <si>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</si>
  <si>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</si>
  <si>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</si>
  <si>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</si>
  <si>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</si>
  <si>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</si>
  <si>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</si>
  <si>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</si>
  <si>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</si>
  <si>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</si>
  <si>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</si>
  <si>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</si>
  <si>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</si>
  <si>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</si>
  <si>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</si>
  <si>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</si>
  <si>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</si>
  <si>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</si>
  <si>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</si>
  <si>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</si>
  <si>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</si>
  <si>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</si>
  <si>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</si>
  <si>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</si>
  <si>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</si>
  <si>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</si>
  <si>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</si>
  <si>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</si>
  <si>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</si>
  <si>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</si>
  <si>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</si>
  <si>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</si>
  <si>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</si>
  <si>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</si>
  <si>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</si>
  <si>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</si>
  <si>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</si>
  <si>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</si>
  <si>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</si>
  <si>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</si>
  <si>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</si>
  <si>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</si>
  <si>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</si>
  <si>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</si>
  <si>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</si>
  <si>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</si>
  <si>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</si>
  <si>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</si>
  <si>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</si>
  <si>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</si>
  <si>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</si>
  <si>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</si>
  <si>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</si>
  <si>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</si>
  <si>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</si>
  <si>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</si>
  <si>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</si>
  <si>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</si>
  <si>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</si>
  <si>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</si>
  <si>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</si>
  <si>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</si>
  <si>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</si>
  <si>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</si>
  <si>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</si>
  <si>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</si>
  <si>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</si>
  <si>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</si>
  <si>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</si>
  <si>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</si>
  <si>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</si>
  <si>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</si>
  <si>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</si>
  <si>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</si>
  <si>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</si>
  <si>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</si>
  <si>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</si>
  <si>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</si>
  <si>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</si>
  <si>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</si>
  <si>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</si>
  <si>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</si>
  <si>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</si>
  <si>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</si>
  <si>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</si>
  <si>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</si>
  <si>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</si>
  <si>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</si>
  <si>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</si>
  <si>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</si>
  <si>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</si>
  <si>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</si>
  <si>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</si>
  <si>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</si>
  <si>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</si>
  <si>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</si>
  <si>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</si>
  <si>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</si>
  <si>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</si>
  <si>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</si>
  <si>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</si>
  <si>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</si>
  <si>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</si>
  <si>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</si>
  <si>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</si>
  <si>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</si>
  <si>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</si>
  <si>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</si>
  <si>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</si>
  <si>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</si>
  <si>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</si>
  <si>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</si>
  <si>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</si>
  <si>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</si>
  <si>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</si>
  <si>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</si>
  <si>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</si>
  <si>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</si>
  <si>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</si>
  <si>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</si>
  <si>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</si>
  <si>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</si>
  <si>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</si>
  <si>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</si>
  <si>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</si>
  <si>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</si>
  <si>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</si>
  <si>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</si>
  <si>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</si>
  <si>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</si>
  <si>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</si>
  <si>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</si>
  <si>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</si>
  <si>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</si>
  <si>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</si>
  <si>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</si>
  <si>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</si>
  <si>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</si>
  <si>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</si>
  <si>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</si>
  <si>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</si>
  <si>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</si>
  <si>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</si>
  <si>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</si>
  <si>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</si>
  <si>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</si>
  <si>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</si>
  <si>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</si>
  <si>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</si>
  <si>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</si>
  <si>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</si>
  <si>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</si>
  <si>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</si>
  <si>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</si>
  <si>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</si>
  <si>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</si>
  <si>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</si>
  <si>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</si>
  <si>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</si>
  <si>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</si>
  <si>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</si>
  <si>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</si>
  <si>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</si>
  <si>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</si>
  <si>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</si>
  <si>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</si>
  <si>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</si>
  <si>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</si>
  <si>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</si>
  <si>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</si>
  <si>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</si>
  <si>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</si>
  <si>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</si>
  <si>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</si>
  <si>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</si>
  <si>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</si>
  <si>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</si>
  <si>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</si>
  <si>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</si>
  <si>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</si>
  <si>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</si>
  <si>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</si>
  <si>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</si>
  <si>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</si>
  <si>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</si>
  <si>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</si>
  <si>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</si>
  <si>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</si>
  <si>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</si>
  <si>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</si>
  <si>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</si>
  <si>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</si>
  <si>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</si>
  <si>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</si>
  <si>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</si>
  <si>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</si>
  <si>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</si>
  <si>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</si>
  <si>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</si>
  <si>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</si>
  <si>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</si>
  <si>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</si>
  <si>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</si>
  <si>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</si>
  <si>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</si>
  <si>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</si>
  <si>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</si>
  <si>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</si>
  <si>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</si>
  <si>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</si>
  <si>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</si>
  <si>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</si>
  <si>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</si>
  <si>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</si>
  <si>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</si>
  <si>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</si>
  <si>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</si>
  <si>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</si>
  <si>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</si>
  <si>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</si>
  <si>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</si>
  <si>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</si>
  <si>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</si>
  <si>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</si>
  <si>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</si>
  <si>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</si>
  <si>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</si>
  <si>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</si>
  <si>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</si>
  <si>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</si>
  <si>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</si>
  <si>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</si>
  <si>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</si>
  <si>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</si>
  <si>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</si>
  <si>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</si>
  <si>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</si>
  <si>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</si>
  <si>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</si>
  <si>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</si>
  <si>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</si>
  <si>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</si>
  <si>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</si>
  <si>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</si>
  <si>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</si>
  <si>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</si>
  <si>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</si>
  <si>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</si>
  <si>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</si>
  <si>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</si>
  <si>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</si>
  <si>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</si>
  <si>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</si>
  <si>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</si>
  <si>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</si>
  <si>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</si>
  <si>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</si>
  <si>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</si>
  <si>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</si>
  <si>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</si>
  <si>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</si>
  <si>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</si>
  <si>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</si>
  <si>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</si>
  <si>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</si>
  <si>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</si>
  <si>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</si>
  <si>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</si>
  <si>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</si>
  <si>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</si>
  <si>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</si>
  <si>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</si>
  <si>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</si>
  <si>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</si>
  <si>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</si>
  <si>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</si>
  <si>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</si>
  <si>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</si>
  <si>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</si>
  <si>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</si>
  <si>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</si>
  <si>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</si>
  <si>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</si>
  <si>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</si>
  <si>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</si>
  <si>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</si>
  <si>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</si>
  <si>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</si>
  <si>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</si>
  <si>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</si>
  <si>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</si>
  <si>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</si>
  <si>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</si>
  <si>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</si>
  <si>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</si>
  <si>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</si>
  <si>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</si>
  <si>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</si>
  <si>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</si>
  <si>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</si>
  <si>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</si>
  <si>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</si>
  <si>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</si>
  <si>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</si>
  <si>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</si>
  <si>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</si>
  <si>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</si>
  <si>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</si>
  <si>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</si>
  <si>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</si>
  <si>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</si>
  <si>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</si>
  <si>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</si>
  <si>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</si>
  <si>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</si>
  <si>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</si>
  <si>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</si>
  <si>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</si>
  <si>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</si>
  <si>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</si>
  <si>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</si>
  <si>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</si>
  <si>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</si>
  <si>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</si>
  <si>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</si>
  <si>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</si>
  <si>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</si>
  <si>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</si>
  <si>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</si>
  <si>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</si>
  <si>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</si>
  <si>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</si>
  <si>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</si>
  <si>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</si>
  <si>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</si>
  <si>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</si>
  <si>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</si>
  <si>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</si>
  <si>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</si>
  <si>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</si>
  <si>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</si>
  <si>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</si>
  <si>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</si>
  <si>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</si>
  <si>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</si>
  <si>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</si>
  <si>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</si>
  <si>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</si>
  <si>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</si>
  <si>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</si>
  <si>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</si>
  <si>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</si>
  <si>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</si>
  <si>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</si>
  <si>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</si>
  <si>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</si>
  <si>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</si>
  <si>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</si>
  <si>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</si>
  <si>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</si>
  <si>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</si>
  <si>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</si>
  <si>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</si>
  <si>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</si>
  <si>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</si>
  <si>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</si>
  <si>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</si>
  <si>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</si>
  <si>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</si>
  <si>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</si>
  <si>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</si>
  <si>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</si>
  <si>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</si>
  <si>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</si>
  <si>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</si>
  <si>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</si>
  <si>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</si>
  <si>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</si>
  <si>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</si>
  <si>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</si>
  <si>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</si>
  <si>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</si>
  <si>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</si>
  <si>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</si>
  <si>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</si>
  <si>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</si>
  <si>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</si>
  <si>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</si>
  <si>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</si>
  <si>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</si>
  <si>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</si>
  <si>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</si>
  <si>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</si>
  <si>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</si>
  <si>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</si>
  <si>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</si>
  <si>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</si>
  <si>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</si>
  <si>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</si>
  <si>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</si>
  <si>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</si>
  <si>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</si>
  <si>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</si>
  <si>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</si>
  <si>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</si>
  <si>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</si>
  <si>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</si>
  <si>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</si>
  <si>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</si>
  <si>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</si>
  <si>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</si>
  <si>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</si>
  <si>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</si>
  <si>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</si>
  <si>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</si>
  <si>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</si>
  <si>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</si>
  <si>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</si>
  <si>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</si>
  <si>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</si>
  <si>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</si>
  <si>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</si>
  <si>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</si>
  <si>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</si>
  <si>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</si>
  <si>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</si>
  <si>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</si>
  <si>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</si>
  <si>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</si>
  <si>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</si>
  <si>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</si>
  <si>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</si>
  <si>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</si>
  <si>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</si>
  <si>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</si>
  <si>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</si>
  <si>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</si>
  <si>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</si>
  <si>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</si>
  <si>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</si>
  <si>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</si>
  <si>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</si>
  <si>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</si>
  <si>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</si>
  <si>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</si>
  <si>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</si>
  <si>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</si>
  <si>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</si>
  <si>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</si>
  <si>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</si>
  <si>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</si>
  <si>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</si>
  <si>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</si>
  <si>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</si>
  <si>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</si>
  <si>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</si>
  <si>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</si>
  <si>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</si>
  <si>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</si>
  <si>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</si>
  <si>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</si>
  <si>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</si>
  <si>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</si>
  <si>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</si>
  <si>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</si>
  <si>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</si>
  <si>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</si>
  <si>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</si>
  <si>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</si>
  <si>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</si>
  <si>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</si>
  <si>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</si>
  <si>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</si>
  <si>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</si>
  <si>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</si>
  <si>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</si>
  <si>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</si>
  <si>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</si>
  <si>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</si>
  <si>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</si>
  <si>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</si>
  <si>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</si>
  <si>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</si>
  <si>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</si>
  <si>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</si>
  <si>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</si>
  <si>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</si>
  <si>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</si>
  <si>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</si>
  <si>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</si>
  <si>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</si>
  <si>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</si>
  <si>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</si>
  <si>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</si>
  <si>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</si>
  <si>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</si>
  <si>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</si>
  <si>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</si>
  <si>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</si>
  <si>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</si>
  <si>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</si>
  <si>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</si>
  <si>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</si>
  <si>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</si>
  <si>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</si>
  <si>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</si>
  <si>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</si>
  <si>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</si>
  <si>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</si>
  <si>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</si>
  <si>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</si>
  <si>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</si>
  <si>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</si>
  <si>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</si>
  <si>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</si>
  <si>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</si>
  <si>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</si>
  <si>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</si>
  <si>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</si>
  <si>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</si>
  <si>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</si>
  <si>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</si>
  <si>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</si>
  <si>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</si>
  <si>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</si>
  <si>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</si>
  <si>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</si>
  <si>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</si>
  <si>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</si>
  <si>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</si>
  <si>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</si>
  <si>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</si>
  <si>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</si>
  <si>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</si>
  <si>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</si>
  <si>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</si>
  <si>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</si>
  <si>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</si>
  <si>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</si>
  <si>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</si>
  <si>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</si>
  <si>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</si>
  <si>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</si>
  <si>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</si>
  <si>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</si>
  <si>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</si>
  <si>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</si>
  <si>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</si>
  <si>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</si>
  <si>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</si>
  <si>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</si>
  <si>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</si>
  <si>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</si>
  <si>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</si>
  <si>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</si>
  <si>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</si>
  <si>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</si>
  <si>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</si>
  <si>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</si>
  <si>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</si>
  <si>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</si>
  <si>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</si>
  <si>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</si>
  <si>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</si>
  <si>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</si>
  <si>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</si>
  <si>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</si>
  <si>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</si>
  <si>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</si>
  <si>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</si>
  <si>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</si>
  <si>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</si>
  <si>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</si>
  <si>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</si>
  <si>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</si>
  <si>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</si>
  <si>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</si>
  <si>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</si>
  <si>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</si>
  <si>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</si>
  <si>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</si>
  <si>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</si>
  <si>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</si>
  <si>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</si>
  <si>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</si>
  <si>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</si>
  <si>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</si>
  <si>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</si>
  <si>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</si>
  <si>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</si>
  <si>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</si>
  <si>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</si>
  <si>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</si>
  <si>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</si>
  <si>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</si>
  <si>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</si>
  <si>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</si>
  <si>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</si>
  <si>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</si>
  <si>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</si>
  <si>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</si>
  <si>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</si>
  <si>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</si>
  <si>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</si>
  <si>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</si>
  <si>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</si>
  <si>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</si>
  <si>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</si>
  <si>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</si>
  <si>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</si>
  <si>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</si>
  <si>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</si>
  <si>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</si>
  <si>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</si>
  <si>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</si>
  <si>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</si>
  <si>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</si>
  <si>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</si>
  <si>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</si>
  <si>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</si>
  <si>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</si>
  <si>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</si>
  <si>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</si>
  <si>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</si>
  <si>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</si>
  <si>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</si>
  <si>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</si>
  <si>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</si>
  <si>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</si>
  <si>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</si>
  <si>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</si>
  <si>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</si>
  <si>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</si>
  <si>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</si>
  <si>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</si>
  <si>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</si>
  <si>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</si>
  <si>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</si>
  <si>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</si>
  <si>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</si>
  <si>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</si>
  <si>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</si>
  <si>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</si>
  <si>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</si>
  <si>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</si>
  <si>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</si>
  <si>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</si>
  <si>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</si>
  <si>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</si>
  <si>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</si>
  <si>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</si>
  <si>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</si>
  <si>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</si>
  <si>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</si>
  <si>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</si>
  <si>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</si>
  <si>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</si>
  <si>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</si>
  <si>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</si>
  <si>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</si>
  <si>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</si>
  <si>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</si>
  <si>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</si>
  <si>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</si>
  <si>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</si>
  <si>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</si>
  <si>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</si>
  <si>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</si>
  <si>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</si>
  <si>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</si>
  <si>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</si>
  <si>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</si>
  <si>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</si>
  <si>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</si>
  <si>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</si>
  <si>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</si>
  <si>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</si>
  <si>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</si>
  <si>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</si>
  <si>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</si>
  <si>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</si>
  <si>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</si>
  <si>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</si>
  <si>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</si>
  <si>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</si>
  <si>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</si>
  <si>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</si>
  <si>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</si>
  <si>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</si>
  <si>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</si>
  <si>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</si>
  <si>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</si>
  <si>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</si>
  <si>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</si>
  <si>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</si>
  <si>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</si>
  <si>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</si>
  <si>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</si>
  <si>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</si>
  <si>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</si>
  <si>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</si>
  <si>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</si>
  <si>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</si>
  <si>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</si>
  <si>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</si>
  <si>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</si>
  <si>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</si>
  <si>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</si>
  <si>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</si>
  <si>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</si>
  <si>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</si>
  <si>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</si>
  <si>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</si>
  <si>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</si>
  <si>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</si>
  <si>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</si>
  <si>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</si>
  <si>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</si>
  <si>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</si>
  <si>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</si>
  <si>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</si>
  <si>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</si>
  <si>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</si>
  <si>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</si>
  <si>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</si>
  <si>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</si>
  <si>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</si>
  <si>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</si>
  <si>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</si>
  <si>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</si>
  <si>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</si>
  <si>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</si>
  <si>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</si>
  <si>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</si>
  <si>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</si>
  <si>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</si>
  <si>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</si>
  <si>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</si>
  <si>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</si>
  <si>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</si>
  <si>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</si>
  <si>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</si>
  <si>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</si>
  <si>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</si>
  <si>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</si>
  <si>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</si>
  <si>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</si>
  <si>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</si>
  <si>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</si>
  <si>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</si>
  <si>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</si>
  <si>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</si>
  <si>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</si>
  <si>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</si>
  <si>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</si>
  <si>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</si>
  <si>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</si>
  <si>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</si>
  <si>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</si>
  <si>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</si>
  <si>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</si>
  <si>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</si>
  <si>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</si>
  <si>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</si>
  <si>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</si>
  <si>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</si>
  <si>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</si>
  <si>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</si>
  <si>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</si>
  <si>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</si>
  <si>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</si>
  <si>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</si>
  <si>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</si>
  <si>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</si>
  <si>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</si>
  <si>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</si>
  <si>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</si>
  <si>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</si>
  <si>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</si>
  <si>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</si>
  <si>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</si>
  <si>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</si>
  <si>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</si>
  <si>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</si>
  <si>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</si>
  <si>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</si>
  <si>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</si>
  <si>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</si>
  <si>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</si>
  <si>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</si>
  <si>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</si>
  <si>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</si>
  <si>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</si>
  <si>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</si>
  <si>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</si>
  <si>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</si>
  <si>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</si>
  <si>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</si>
  <si>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</si>
  <si>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</si>
  <si>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</si>
  <si>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</si>
  <si>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</si>
  <si>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</si>
  <si>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</si>
  <si>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</si>
  <si>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</si>
  <si>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</si>
  <si>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</si>
  <si>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</si>
  <si>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</si>
  <si>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</si>
  <si>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</si>
  <si>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</si>
  <si>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</si>
  <si>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</si>
  <si>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</si>
  <si>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</si>
  <si>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</si>
  <si>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</si>
  <si>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</si>
  <si>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</si>
  <si>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</si>
  <si>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</si>
  <si>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</si>
  <si>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</si>
  <si>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</si>
  <si>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</si>
  <si>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</si>
  <si>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</si>
  <si>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</si>
  <si>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</si>
  <si>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</si>
  <si>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</si>
  <si>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</si>
  <si>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</si>
  <si>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</si>
  <si>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</si>
  <si>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</si>
  <si>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</si>
  <si>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</si>
  <si>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</si>
  <si>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</si>
  <si>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</si>
  <si>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</si>
  <si>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</si>
  <si>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</si>
  <si>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</si>
  <si>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</si>
  <si>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</si>
  <si>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</si>
  <si>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</si>
  <si>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</si>
  <si>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</si>
  <si>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</si>
  <si>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</si>
  <si>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</si>
  <si>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</si>
  <si>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</si>
  <si>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</si>
  <si>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</si>
  <si>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</si>
  <si>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</si>
  <si>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</si>
  <si>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</si>
  <si>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</si>
  <si>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</si>
  <si>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</si>
  <si>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</si>
  <si>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</si>
  <si>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</si>
  <si>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</si>
  <si>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</si>
  <si>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</si>
  <si>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</si>
  <si>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</si>
  <si>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</si>
  <si>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</si>
  <si>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</si>
  <si>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</si>
  <si>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</si>
  <si>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</si>
  <si>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</si>
  <si>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</si>
  <si>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</si>
  <si>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</si>
  <si>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</si>
  <si>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</si>
  <si>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</si>
  <si>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</si>
  <si>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</si>
  <si>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</si>
  <si>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</si>
  <si>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</si>
  <si>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</si>
  <si>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</si>
  <si>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</si>
  <si>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</si>
  <si>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</si>
  <si>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</si>
  <si>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</si>
  <si>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</si>
  <si>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</si>
  <si>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</si>
  <si>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</si>
  <si>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</si>
  <si>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</si>
  <si>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</si>
  <si>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</si>
  <si>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</si>
  <si>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</si>
  <si>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</si>
  <si>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</si>
  <si>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</si>
  <si>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</si>
  <si>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</si>
  <si>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</si>
  <si>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</si>
  <si>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</si>
  <si>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</si>
  <si>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</si>
  <si>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</si>
  <si>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</si>
  <si>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</si>
  <si>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</si>
  <si>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</si>
  <si>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</si>
  <si>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</si>
  <si>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</si>
  <si>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</si>
  <si>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</si>
  <si>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</si>
  <si>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</si>
  <si>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</si>
  <si>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</si>
  <si>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</si>
  <si>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</si>
  <si>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</si>
  <si>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</si>
  <si>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</si>
  <si>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</si>
  <si>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</si>
  <si>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</si>
  <si>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</si>
  <si>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</si>
  <si>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</si>
  <si>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</si>
  <si>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</si>
  <si>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</si>
  <si>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</si>
  <si>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</si>
  <si>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</si>
  <si>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</si>
  <si>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</si>
  <si>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</si>
  <si>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</si>
  <si>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</si>
  <si>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</si>
  <si>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</si>
  <si>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</si>
  <si>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</si>
  <si>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</si>
  <si>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</si>
  <si>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</si>
  <si>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</si>
  <si>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</si>
  <si>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</si>
  <si>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</si>
  <si>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</si>
  <si>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</si>
  <si>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</si>
  <si>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</si>
  <si>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</si>
  <si>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</si>
  <si>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</si>
  <si>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</si>
  <si>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</si>
  <si>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</si>
  <si>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</si>
  <si>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</si>
  <si>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</si>
  <si>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</si>
  <si>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</si>
  <si>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</si>
  <si>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</si>
  <si>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</si>
  <si>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</si>
  <si>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</si>
  <si>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</si>
  <si>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</si>
  <si>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</si>
  <si>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</si>
  <si>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</si>
  <si>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</si>
  <si>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</si>
  <si>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</si>
  <si>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</si>
  <si>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</si>
  <si>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</si>
  <si>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</si>
  <si>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</si>
  <si>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</si>
  <si>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</si>
  <si>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</si>
  <si>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</si>
  <si>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</si>
  <si>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</si>
  <si>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</si>
  <si>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</si>
  <si>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</si>
  <si>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</si>
  <si>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</si>
  <si>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</si>
  <si>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</si>
  <si>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</si>
  <si>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</si>
  <si>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</si>
  <si>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</si>
  <si>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</si>
  <si>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</si>
  <si>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</si>
  <si>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</si>
  <si>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</si>
  <si>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</si>
  <si>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</si>
  <si>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</si>
  <si>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</si>
  <si>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</si>
  <si>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</si>
  <si>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</si>
  <si>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</si>
  <si>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</si>
  <si>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</si>
  <si>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</si>
  <si>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</si>
  <si>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</si>
  <si>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</si>
  <si>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</si>
  <si>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</si>
  <si>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</si>
  <si>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</si>
  <si>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</si>
  <si>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</si>
  <si>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</si>
  <si>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</si>
  <si>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</si>
  <si>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</si>
  <si>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</si>
  <si>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</si>
  <si>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</si>
  <si>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</si>
  <si>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</si>
  <si>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</si>
  <si>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</si>
  <si>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</si>
  <si>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</si>
  <si>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</si>
  <si>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</si>
  <si>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</si>
  <si>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</si>
  <si>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</si>
  <si>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</si>
  <si>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</si>
  <si>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</si>
  <si>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</si>
  <si>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</si>
  <si>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</si>
  <si>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</si>
  <si>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</si>
  <si>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</si>
  <si>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</si>
  <si>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</si>
  <si>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</si>
  <si>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</si>
  <si>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</si>
  <si>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</si>
  <si>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</si>
  <si>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</si>
  <si>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</si>
  <si>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</si>
  <si>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</si>
  <si>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</si>
  <si>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</si>
  <si>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</si>
  <si>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</si>
  <si>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</si>
  <si>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</si>
  <si>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</si>
  <si>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</si>
  <si>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</si>
  <si>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</si>
  <si>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</si>
  <si>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</si>
  <si>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</si>
  <si>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</si>
  <si>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</si>
  <si>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</si>
  <si>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</si>
  <si>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</si>
  <si>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</si>
  <si>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</si>
  <si>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</si>
  <si>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</si>
  <si>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</si>
  <si>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</si>
  <si>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</si>
  <si>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</si>
  <si>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</si>
  <si>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</si>
  <si>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</si>
  <si>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</si>
  <si>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</si>
  <si>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</si>
  <si>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</si>
  <si>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</si>
  <si>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</si>
  <si>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</si>
  <si>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</si>
  <si>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</si>
  <si>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</si>
  <si>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</si>
  <si>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</si>
  <si>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</si>
  <si>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</si>
  <si>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</si>
  <si>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</si>
  <si>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</si>
  <si>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</si>
  <si>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</si>
  <si>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</si>
  <si>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</si>
  <si>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</si>
  <si>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</si>
  <si>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</si>
  <si>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</si>
  <si>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</si>
  <si>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</si>
  <si>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</si>
  <si>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</si>
  <si>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</si>
  <si>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</si>
  <si>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</si>
  <si>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</si>
  <si>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</si>
  <si>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</si>
  <si>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</si>
  <si>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</si>
  <si>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</si>
  <si>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</si>
  <si>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</si>
  <si>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</si>
  <si>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</si>
  <si>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</si>
  <si>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</si>
  <si>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</si>
  <si>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</si>
  <si>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</si>
  <si>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</si>
  <si>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</si>
  <si>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</si>
  <si>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</si>
  <si>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</si>
  <si>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</si>
  <si>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</si>
  <si>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</si>
  <si>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</si>
  <si>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</si>
  <si>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</si>
  <si>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</si>
  <si>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</si>
  <si>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</si>
  <si>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</si>
  <si>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</si>
  <si>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</si>
  <si>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</si>
  <si>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</si>
  <si>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</si>
  <si>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</si>
  <si>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</si>
  <si>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</si>
  <si>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</si>
  <si>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</si>
  <si>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</si>
  <si>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</si>
  <si>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</si>
  <si>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</si>
  <si>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</si>
  <si>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</si>
  <si>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</si>
  <si>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</si>
  <si>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</si>
  <si>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</si>
  <si>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</si>
  <si>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</si>
  <si>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</si>
  <si>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</si>
  <si>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</si>
  <si>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</si>
  <si>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</si>
  <si>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</si>
  <si>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</si>
  <si>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</si>
  <si>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</si>
  <si>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</si>
  <si>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</si>
  <si>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</si>
  <si>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</si>
  <si>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</si>
  <si>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</si>
  <si>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</si>
  <si>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</si>
  <si>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</si>
  <si>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</si>
  <si>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</si>
  <si>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</si>
  <si>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</si>
  <si>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</si>
  <si>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</si>
  <si>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</si>
  <si>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</si>
  <si>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</si>
  <si>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</si>
  <si>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</si>
  <si>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</si>
  <si>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</si>
  <si>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</si>
  <si>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</si>
  <si>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</si>
  <si>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</si>
  <si>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</si>
  <si>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</si>
  <si>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</si>
  <si>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</si>
  <si>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</si>
  <si>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</si>
  <si>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</si>
  <si>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</si>
  <si>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</si>
  <si>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</si>
  <si>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</si>
  <si>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</si>
  <si>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</si>
  <si>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</si>
  <si>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</si>
  <si>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</si>
  <si>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</si>
  <si>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</si>
  <si>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</si>
  <si>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</si>
  <si>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</si>
  <si>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</si>
  <si>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</si>
  <si>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</si>
  <si>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</si>
  <si>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</si>
  <si>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</si>
  <si>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</si>
  <si>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</si>
  <si>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</si>
  <si>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</si>
  <si>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</si>
  <si>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</si>
  <si>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</si>
  <si>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</si>
  <si>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</si>
  <si>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</si>
  <si>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</si>
  <si>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</si>
  <si>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</si>
  <si>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</si>
  <si>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</si>
  <si>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</si>
  <si>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</si>
  <si>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</si>
  <si>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</si>
  <si>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</si>
  <si>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</si>
  <si>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</si>
  <si>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</si>
  <si>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</si>
  <si>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</si>
  <si>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</si>
  <si>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</si>
  <si>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</si>
  <si>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</si>
  <si>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</si>
  <si>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</si>
  <si>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</si>
  <si>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</si>
  <si>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</si>
  <si>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</si>
  <si>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</si>
  <si>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</si>
  <si>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</si>
  <si>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</si>
  <si>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</si>
  <si>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</si>
  <si>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</si>
  <si>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</si>
  <si>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</si>
  <si>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</si>
  <si>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</si>
  <si>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</si>
  <si>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</si>
  <si>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</si>
  <si>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</si>
  <si>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</si>
  <si>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</si>
  <si>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</si>
  <si>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</si>
  <si>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</si>
  <si>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</si>
  <si>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</si>
  <si>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</si>
  <si>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</si>
  <si>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</si>
  <si>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</si>
  <si>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</si>
  <si>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</si>
  <si>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</si>
  <si>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</si>
  <si>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</si>
  <si>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</si>
  <si>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</si>
  <si>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</si>
  <si>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</si>
  <si>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</si>
  <si>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</si>
  <si>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</si>
  <si>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</si>
  <si>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</si>
  <si>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</si>
  <si>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</si>
  <si>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</si>
  <si>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</si>
  <si>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</si>
  <si>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</si>
  <si>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</si>
  <si>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</si>
  <si>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</si>
  <si>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</si>
  <si>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</si>
  <si>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</si>
  <si>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</si>
  <si>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</si>
  <si>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</si>
  <si>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</si>
  <si>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</si>
  <si>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</si>
  <si>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</si>
  <si>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</si>
  <si>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</si>
  <si>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</si>
  <si>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</si>
  <si>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</si>
  <si>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</si>
  <si>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</si>
  <si>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</si>
  <si>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</si>
  <si>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</si>
  <si>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</si>
  <si>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</si>
  <si>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</si>
  <si>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</si>
  <si>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</si>
  <si>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</si>
  <si>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</si>
  <si>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</si>
  <si>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</si>
  <si>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</si>
  <si>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</si>
  <si>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</si>
  <si>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</si>
  <si>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</si>
  <si>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</si>
  <si>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</si>
  <si>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</si>
  <si>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</si>
  <si>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</si>
  <si>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</si>
  <si>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</si>
  <si>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</si>
  <si>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</si>
  <si>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</si>
  <si>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</si>
  <si>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</si>
  <si>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</si>
  <si>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</si>
  <si>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</si>
  <si>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</si>
  <si>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</si>
  <si>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</si>
  <si>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</si>
  <si>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</si>
  <si>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</si>
  <si>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</si>
  <si>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</si>
  <si>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</si>
  <si>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</si>
  <si>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</si>
  <si>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</si>
  <si>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</si>
  <si>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</si>
  <si>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</si>
  <si>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</si>
  <si>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</si>
  <si>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</si>
  <si>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</si>
  <si>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</si>
  <si>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</si>
  <si>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</si>
  <si>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</si>
  <si>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</si>
  <si>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</si>
  <si>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</si>
  <si>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</si>
  <si>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</si>
  <si>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</si>
  <si>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</si>
  <si>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</si>
  <si>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</si>
  <si>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</si>
  <si>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</si>
  <si>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</si>
  <si>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</si>
  <si>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</si>
  <si>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</si>
  <si>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</si>
  <si>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</si>
  <si>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</si>
  <si>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</si>
  <si>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</si>
  <si>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</si>
  <si>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</si>
  <si>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</si>
  <si>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</si>
  <si>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</si>
  <si>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</si>
  <si>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</si>
  <si>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</si>
  <si>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</si>
  <si>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</si>
  <si>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</si>
  <si>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</si>
  <si>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</si>
  <si>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</si>
  <si>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</si>
  <si>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</si>
  <si>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</si>
  <si>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</si>
  <si>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</si>
  <si>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</si>
  <si>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</si>
  <si>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</si>
  <si>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</si>
  <si>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</si>
  <si>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</si>
  <si>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</si>
  <si>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</si>
  <si>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</si>
  <si>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</si>
  <si>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</si>
  <si>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</si>
  <si>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</si>
  <si>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</si>
  <si>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</si>
  <si>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</si>
  <si>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</si>
  <si>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</si>
  <si>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</si>
  <si>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</si>
  <si>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</si>
  <si>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</si>
  <si>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</si>
  <si>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</si>
  <si>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</si>
  <si>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</si>
  <si>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</si>
  <si>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</si>
  <si>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</si>
  <si>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</si>
  <si>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</si>
  <si>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</si>
  <si>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</si>
  <si>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</si>
  <si>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</si>
  <si>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</si>
  <si>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</si>
  <si>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</si>
  <si>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</si>
  <si>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</si>
  <si>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</si>
  <si>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</si>
  <si>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</si>
  <si>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</si>
  <si>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</si>
  <si>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</si>
  <si>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</si>
  <si>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</si>
  <si>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</si>
  <si>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</si>
  <si>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</si>
  <si>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</si>
  <si>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</si>
  <si>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</si>
  <si>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</si>
  <si>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</si>
  <si>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</si>
  <si>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</si>
  <si>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</si>
  <si>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</si>
  <si>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</si>
  <si>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</si>
  <si>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</si>
  <si>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</si>
  <si>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</si>
  <si>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</si>
  <si>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</si>
  <si>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</si>
  <si>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</si>
  <si>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</si>
  <si>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</si>
  <si>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</si>
  <si>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</si>
  <si>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</si>
  <si>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</si>
  <si>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</si>
  <si>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</si>
  <si>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</si>
  <si>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</si>
  <si>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</si>
  <si>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</si>
  <si>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</si>
  <si>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</si>
  <si>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</si>
  <si>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</si>
  <si>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</si>
  <si>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</si>
  <si>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</si>
  <si>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</si>
  <si>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</si>
  <si>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</si>
  <si>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</si>
  <si>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</si>
  <si>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</si>
  <si>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</si>
  <si>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</si>
  <si>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</si>
  <si>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</si>
  <si>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</si>
  <si>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</si>
  <si>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</si>
  <si>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</si>
  <si>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</si>
  <si>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</si>
  <si>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</si>
  <si>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</si>
  <si>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</si>
  <si>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</si>
  <si>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</si>
  <si>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</si>
  <si>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</si>
  <si>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</si>
  <si>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</si>
  <si>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</si>
  <si>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</si>
  <si>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</si>
  <si>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</si>
  <si>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</si>
  <si>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</si>
  <si>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</si>
  <si>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</si>
  <si>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</si>
  <si>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</si>
  <si>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</si>
  <si>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</si>
  <si>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</si>
  <si>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</si>
  <si>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</si>
  <si>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</si>
  <si>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</si>
  <si>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</si>
  <si>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</si>
  <si>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</si>
  <si>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</si>
  <si>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</si>
  <si>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</si>
  <si>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</si>
  <si>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</si>
  <si>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</si>
  <si>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</si>
  <si>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</si>
  <si>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</si>
  <si>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</si>
  <si>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</si>
  <si>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</si>
  <si>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</si>
  <si>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</si>
  <si>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</si>
  <si>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</si>
  <si>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</si>
  <si>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</si>
  <si>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</si>
  <si>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</si>
  <si>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</si>
  <si>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</si>
  <si>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</si>
  <si>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</si>
  <si>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</si>
  <si>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</si>
  <si>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</si>
  <si>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</si>
  <si>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</si>
  <si>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</si>
  <si>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</si>
  <si>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</si>
  <si>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</si>
  <si>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</si>
  <si>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</si>
  <si>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</si>
  <si>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</si>
  <si>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</si>
  <si>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</si>
  <si>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</si>
  <si>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</si>
  <si>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</si>
  <si>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</si>
  <si>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</si>
  <si>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</si>
  <si>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</si>
  <si>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</si>
  <si>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</si>
  <si>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</si>
  <si>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</si>
  <si>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</si>
  <si>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</si>
  <si>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</si>
  <si>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</si>
  <si>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</si>
  <si>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</si>
  <si>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</si>
  <si>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</si>
  <si>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</si>
  <si>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</si>
  <si>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</si>
  <si>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</si>
  <si>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</si>
  <si>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</si>
  <si>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</si>
  <si>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</si>
  <si>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</si>
  <si>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</si>
  <si>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</si>
  <si>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</si>
  <si>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</si>
  <si>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</si>
  <si>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</si>
  <si>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</si>
  <si>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</si>
  <si>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</si>
  <si>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</si>
  <si>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</si>
  <si>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</si>
  <si>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</si>
  <si>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</si>
  <si>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</si>
  <si>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</si>
  <si>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</si>
  <si>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</si>
  <si>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</si>
  <si>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</si>
  <si>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</si>
  <si>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</si>
  <si>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</si>
  <si>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</si>
  <si>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</si>
  <si>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</si>
  <si>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</si>
  <si>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</si>
  <si>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</si>
  <si>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</si>
  <si>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</si>
  <si>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</si>
  <si>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</si>
  <si>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</si>
  <si>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</si>
  <si>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</si>
  <si>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</si>
  <si>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</si>
  <si>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</si>
  <si>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</si>
  <si>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</si>
  <si>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</si>
  <si>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</si>
  <si>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</si>
  <si>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</si>
  <si>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</si>
  <si>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</si>
  <si>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</si>
  <si>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</si>
  <si>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</si>
  <si>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</si>
  <si>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</si>
  <si>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</si>
  <si>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</si>
  <si>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</si>
  <si>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</si>
  <si>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</si>
  <si>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</si>
  <si>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</si>
  <si>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</si>
  <si>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</si>
  <si>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</si>
  <si>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</si>
  <si>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</si>
  <si>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</si>
  <si>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</si>
  <si>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</si>
  <si>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</si>
  <si>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</si>
  <si>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</si>
  <si>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</si>
  <si>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</si>
  <si>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</si>
  <si>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</si>
  <si>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</si>
  <si>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</si>
  <si>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</si>
  <si>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</si>
  <si>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</si>
  <si>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</si>
  <si>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</si>
  <si>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</si>
  <si>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</si>
  <si>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</si>
  <si>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</si>
  <si>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</si>
  <si>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</si>
  <si>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</si>
  <si>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</si>
  <si>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</si>
  <si>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</si>
  <si>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</si>
  <si>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</si>
  <si>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</si>
  <si>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</si>
  <si>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</si>
  <si>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</si>
  <si>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</si>
  <si>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</si>
  <si>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</si>
  <si>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</si>
  <si>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</si>
  <si>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</si>
  <si>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</si>
  <si>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</si>
  <si>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</si>
  <si>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</si>
  <si>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</si>
  <si>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</si>
  <si>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</si>
  <si>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</si>
  <si>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</si>
  <si>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</si>
  <si>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</si>
  <si>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</si>
  <si>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</si>
  <si>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</si>
  <si>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</si>
  <si>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</si>
  <si>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</si>
  <si>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</si>
  <si>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</si>
  <si>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</si>
  <si>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</si>
  <si>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</si>
  <si>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</si>
  <si>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</si>
  <si>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</si>
  <si>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</si>
  <si>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</si>
  <si>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</si>
  <si>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</si>
  <si>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</si>
  <si>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</si>
  <si>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</si>
  <si>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</si>
  <si>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</si>
  <si>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</si>
  <si>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</si>
  <si>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</si>
  <si>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</si>
  <si>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</si>
  <si>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</si>
  <si>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</si>
  <si>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</si>
  <si>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</si>
  <si>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</si>
  <si>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</si>
  <si>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</si>
  <si>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</si>
  <si>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</si>
  <si>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</si>
  <si>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</si>
  <si>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</si>
  <si>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</si>
  <si>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</si>
  <si>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</si>
  <si>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</si>
  <si>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</si>
  <si>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</si>
  <si>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</si>
  <si>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</si>
  <si>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</si>
  <si>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</si>
  <si>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</si>
  <si>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</si>
  <si>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</si>
  <si>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</si>
  <si>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</si>
  <si>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</si>
  <si>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</si>
  <si>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</si>
  <si>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</si>
  <si>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</si>
  <si>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</si>
  <si>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</si>
  <si>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</si>
  <si>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</si>
  <si>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</si>
  <si>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</si>
  <si>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</si>
  <si>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</si>
  <si>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</si>
  <si>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</si>
  <si>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</si>
  <si>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</si>
  <si>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</si>
  <si>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</si>
  <si>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</si>
  <si>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</si>
  <si>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</si>
  <si>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</si>
  <si>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</si>
  <si>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</si>
  <si>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</si>
  <si>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</si>
  <si>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</si>
  <si>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</si>
  <si>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</si>
  <si>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</si>
  <si>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</si>
  <si>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</si>
  <si>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</si>
  <si>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</si>
  <si>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</si>
  <si>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</si>
  <si>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</si>
  <si>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</si>
  <si>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</si>
  <si>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</si>
  <si>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</si>
  <si>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</si>
  <si>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</si>
  <si>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</si>
  <si>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</si>
  <si>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</si>
  <si>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</si>
  <si>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</si>
  <si>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</si>
  <si>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</si>
  <si>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</si>
  <si>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</si>
  <si>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</si>
  <si>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</si>
  <si>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</si>
  <si>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</si>
  <si>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</si>
  <si>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</si>
  <si>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</si>
  <si>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</si>
  <si>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</si>
  <si>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</si>
  <si>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</si>
  <si>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</si>
  <si>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</si>
  <si>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</si>
  <si>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</si>
  <si>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</si>
  <si>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</si>
  <si>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</si>
  <si>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</si>
  <si>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</si>
  <si>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</si>
  <si>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</si>
  <si>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</si>
  <si>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</si>
  <si>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</si>
  <si>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</si>
  <si>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</si>
  <si>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</si>
  <si>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</si>
  <si>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</si>
  <si>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</si>
  <si>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</si>
  <si>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</si>
  <si>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</si>
  <si>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</si>
  <si>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</si>
  <si>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</si>
  <si>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</si>
  <si>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</si>
  <si>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</si>
  <si>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</si>
  <si>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</si>
  <si>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</si>
  <si>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</si>
  <si>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</si>
  <si>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</si>
  <si>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</si>
  <si>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</si>
  <si>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</si>
  <si>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</si>
  <si>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</si>
  <si>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</si>
  <si>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</si>
  <si>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</si>
  <si>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</si>
  <si>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</si>
  <si>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</si>
  <si>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</si>
  <si>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</si>
  <si>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</si>
  <si>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</si>
  <si>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</si>
  <si>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</si>
  <si>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</si>
  <si>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</si>
  <si>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</si>
  <si>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</si>
  <si>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</si>
  <si>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</si>
  <si>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</si>
  <si>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</si>
  <si>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</si>
  <si>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</si>
  <si>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</si>
  <si>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</si>
  <si>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</si>
  <si>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</si>
  <si>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</si>
  <si>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</si>
  <si>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</si>
  <si>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</si>
  <si>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</si>
  <si>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</si>
  <si>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</si>
  <si>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</si>
  <si>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</si>
  <si>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</si>
  <si>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</si>
  <si>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</si>
  <si>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</si>
  <si>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</si>
  <si>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</si>
  <si>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</si>
  <si>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</si>
  <si>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</si>
  <si>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</si>
  <si>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</si>
  <si>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</si>
  <si>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</si>
  <si>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</si>
  <si>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</si>
  <si>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</si>
  <si>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</si>
  <si>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</si>
  <si>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</si>
  <si>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</si>
  <si>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</si>
  <si>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</si>
  <si>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</si>
  <si>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</si>
  <si>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</si>
  <si>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</si>
  <si>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</si>
  <si>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</si>
  <si>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</si>
  <si>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</si>
  <si>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</si>
  <si>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</si>
  <si>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</si>
  <si>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</si>
  <si>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</si>
  <si>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</si>
  <si>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</si>
  <si>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</si>
  <si>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</si>
  <si>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</si>
  <si>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</si>
  <si>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</si>
  <si>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</si>
  <si>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</si>
  <si>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</si>
  <si>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</si>
  <si>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</si>
  <si>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</si>
  <si>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</si>
  <si>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</si>
  <si>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</si>
  <si>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</si>
  <si>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</si>
  <si>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</si>
  <si>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</si>
  <si>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</si>
  <si>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</si>
  <si>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</si>
  <si>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</si>
  <si>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</si>
  <si>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</si>
  <si>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</si>
  <si>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</si>
  <si>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</si>
  <si>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</si>
  <si>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</si>
  <si>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</si>
  <si>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</si>
  <si>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</si>
  <si>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</si>
  <si>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</si>
  <si>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</si>
  <si>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</si>
  <si>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</si>
  <si>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</si>
  <si>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</si>
  <si>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</si>
  <si>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</si>
  <si>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</si>
  <si>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</si>
  <si>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</si>
  <si>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</si>
  <si>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</si>
  <si>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</si>
  <si>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</si>
  <si>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</si>
  <si>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</si>
  <si>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</si>
  <si>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</si>
  <si>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</si>
  <si>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</si>
  <si>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</si>
  <si>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</si>
  <si>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</si>
  <si>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</si>
  <si>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</si>
  <si>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</si>
  <si>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</si>
  <si>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</si>
  <si>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</si>
  <si>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</si>
  <si>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</si>
  <si>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</si>
  <si>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</si>
  <si>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</si>
  <si>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</si>
  <si>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</si>
  <si>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</si>
  <si>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</si>
  <si>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</si>
  <si>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</si>
  <si>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</si>
  <si>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</si>
  <si>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</si>
  <si>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</si>
  <si>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</si>
  <si>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</si>
  <si>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</si>
  <si>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</si>
  <si>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</si>
  <si>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</si>
  <si>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</si>
  <si>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</si>
  <si>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</si>
  <si>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</si>
  <si>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</si>
  <si>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</si>
  <si>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</si>
  <si>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</si>
  <si>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</si>
  <si>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</si>
  <si>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</si>
  <si>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</si>
  <si>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</si>
  <si>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</si>
  <si>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</si>
  <si>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</si>
  <si>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</si>
  <si>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</si>
  <si>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</si>
  <si>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</si>
  <si>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</si>
  <si>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</si>
  <si>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</si>
  <si>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</si>
  <si>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</si>
  <si>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</si>
  <si>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</si>
  <si>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</si>
  <si>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</si>
  <si>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</si>
  <si>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</si>
  <si>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</si>
  <si>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</si>
  <si>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</si>
  <si>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</si>
  <si>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</si>
  <si>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</si>
  <si>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</si>
  <si>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</si>
  <si>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</si>
  <si>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</si>
  <si>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</si>
  <si>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</si>
  <si>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</si>
  <si>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</si>
  <si>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</si>
  <si>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</si>
  <si>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</si>
  <si>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</si>
  <si>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</si>
  <si>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</si>
  <si>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</si>
  <si>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</si>
  <si>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</si>
  <si>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</si>
  <si>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</si>
  <si>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</si>
  <si>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</si>
  <si>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</si>
  <si>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</si>
  <si>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</si>
  <si>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</si>
  <si>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</si>
  <si>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</si>
  <si>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</si>
  <si>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</si>
  <si>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</si>
  <si>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</si>
  <si>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</si>
  <si>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</si>
  <si>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</si>
  <si>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</si>
  <si>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</si>
  <si>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</si>
  <si>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</si>
  <si>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</si>
  <si>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</si>
  <si>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</si>
  <si>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</si>
  <si>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</si>
  <si>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</si>
  <si>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</si>
  <si>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</si>
  <si>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</si>
  <si>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</si>
  <si>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</si>
  <si>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</si>
  <si>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</si>
  <si>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</si>
  <si>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</si>
  <si>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</si>
  <si>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</si>
  <si>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</si>
  <si>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</si>
  <si>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</si>
  <si>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</si>
  <si>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</si>
  <si>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</si>
  <si>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</si>
  <si>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</si>
  <si>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</si>
  <si>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</si>
  <si>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</si>
  <si>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</si>
  <si>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</si>
  <si>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</si>
  <si>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</si>
  <si>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</si>
  <si>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</si>
  <si>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</si>
  <si>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</si>
  <si>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</si>
  <si>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</si>
  <si>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</si>
  <si>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</si>
  <si>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</si>
  <si>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</si>
  <si>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</si>
  <si>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</si>
  <si>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</si>
  <si>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</si>
  <si>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</si>
  <si>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</si>
  <si>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</si>
  <si>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</si>
  <si>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</si>
  <si>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</si>
  <si>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</si>
  <si>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</si>
  <si>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</si>
  <si>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</si>
  <si>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</si>
  <si>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</si>
  <si>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</si>
  <si>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</si>
  <si>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</si>
  <si>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</si>
  <si>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</si>
  <si>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</si>
  <si>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</si>
  <si>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</si>
  <si>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</si>
  <si>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</si>
  <si>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</si>
  <si>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</si>
  <si>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</si>
  <si>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</si>
  <si>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</si>
  <si>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</si>
  <si>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</si>
  <si>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</si>
  <si>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</si>
  <si>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</si>
  <si>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</si>
  <si>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</si>
  <si>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</si>
  <si>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</si>
  <si>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</si>
  <si>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</si>
  <si>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</si>
  <si>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</si>
  <si>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</si>
  <si>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</si>
  <si>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</si>
  <si>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</si>
  <si>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</si>
  <si>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</si>
  <si>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</si>
  <si>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</si>
  <si>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</si>
  <si>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</si>
  <si>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</si>
  <si>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</si>
  <si>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</si>
  <si>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</si>
  <si>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</si>
  <si>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</si>
  <si>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</si>
  <si>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</si>
  <si>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</si>
  <si>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</si>
  <si>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</si>
  <si>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</si>
  <si>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</si>
  <si>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</si>
  <si>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</si>
  <si>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</si>
  <si>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</si>
  <si>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</si>
  <si>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</si>
  <si>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</si>
  <si>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</si>
  <si>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</si>
  <si>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</si>
  <si>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</si>
  <si>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</si>
  <si>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</si>
  <si>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</si>
  <si>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</si>
  <si>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</si>
  <si>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</si>
  <si>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</si>
  <si>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</si>
  <si>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</si>
  <si>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</si>
  <si>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</si>
  <si>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</si>
  <si>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</si>
  <si>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</si>
  <si>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</si>
  <si>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</si>
  <si>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</si>
  <si>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</si>
  <si>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</si>
  <si>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</si>
  <si>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</si>
  <si>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</si>
  <si>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</si>
  <si>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</si>
  <si>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</si>
  <si>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</si>
  <si>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</si>
  <si>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</si>
  <si>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</si>
  <si>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</si>
  <si>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</si>
  <si>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</si>
  <si>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</si>
  <si>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</si>
  <si>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</si>
  <si>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</si>
  <si>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</si>
  <si>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</si>
  <si>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</si>
  <si>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</si>
  <si>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</si>
  <si>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</si>
  <si>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</si>
  <si>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</si>
  <si>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</si>
  <si>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</si>
  <si>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</si>
  <si>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</si>
  <si>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</si>
  <si>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</si>
  <si>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</si>
  <si>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</si>
  <si>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</si>
  <si>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</si>
  <si>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</si>
  <si>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</si>
  <si>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</si>
  <si>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</si>
  <si>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</si>
  <si>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</si>
  <si>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</si>
  <si>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</si>
  <si>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</si>
  <si>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</si>
  <si>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</si>
  <si>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</si>
  <si>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</si>
  <si>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</si>
  <si>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</si>
  <si>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</si>
  <si>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</si>
  <si>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</si>
  <si>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</si>
  <si>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</si>
  <si>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</si>
  <si>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</si>
  <si>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</si>
  <si>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</si>
  <si>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</si>
  <si>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</si>
  <si>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</si>
  <si>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</si>
  <si>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</si>
  <si>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</si>
  <si>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</si>
  <si>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</si>
  <si>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</si>
  <si>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</si>
  <si>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</si>
  <si>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</si>
  <si>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</si>
  <si>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</si>
  <si>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</si>
  <si>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</si>
  <si>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</si>
  <si>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</si>
  <si>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</si>
  <si>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</si>
  <si>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</si>
  <si>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</si>
  <si>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</si>
  <si>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</si>
  <si>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</si>
  <si>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</si>
  <si>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</si>
  <si>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</si>
  <si>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</si>
  <si>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</si>
  <si>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</si>
  <si>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</si>
  <si>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</si>
  <si>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</si>
  <si>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</si>
  <si>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</si>
  <si>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</si>
  <si>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</si>
  <si>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</si>
  <si>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</si>
  <si>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</si>
  <si>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</si>
  <si>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</si>
  <si>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</si>
  <si>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</si>
  <si>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</si>
  <si>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</si>
  <si>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</si>
  <si>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</si>
  <si>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</si>
  <si>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</si>
  <si>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</si>
  <si>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</si>
  <si>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</si>
  <si>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</si>
  <si>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</si>
  <si>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</si>
  <si>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</si>
  <si>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</si>
  <si>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</si>
  <si>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</si>
  <si>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</si>
  <si>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</si>
  <si>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</si>
  <si>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</si>
  <si>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</si>
  <si>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</si>
  <si>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</si>
  <si>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</si>
  <si>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</si>
  <si>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</si>
  <si>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</si>
  <si>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</si>
  <si>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</si>
  <si>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</si>
  <si>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</si>
  <si>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</si>
  <si>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</si>
  <si>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</si>
  <si>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</si>
  <si>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</si>
  <si>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</si>
  <si>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</si>
  <si>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</si>
  <si>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</si>
  <si>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</si>
  <si>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</si>
  <si>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</si>
  <si>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</si>
  <si>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</si>
  <si>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</si>
  <si>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</si>
  <si>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</si>
  <si>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</si>
  <si>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</si>
  <si>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</si>
  <si>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</si>
  <si>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</si>
  <si>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</si>
  <si>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</si>
  <si>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</si>
  <si>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</si>
  <si>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</si>
  <si>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</si>
  <si>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</si>
  <si>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</si>
  <si>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</si>
  <si>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</si>
  <si>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</si>
  <si>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</si>
  <si>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</si>
  <si>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</si>
  <si>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</si>
  <si>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</si>
  <si>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</si>
  <si>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</si>
  <si>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</si>
  <si>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</si>
  <si>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</si>
  <si>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</si>
  <si>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</si>
  <si>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</si>
  <si>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</si>
  <si>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</si>
  <si>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</si>
  <si>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</si>
  <si>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</si>
  <si>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</si>
  <si>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</si>
  <si>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</si>
  <si>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</si>
  <si>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</si>
  <si>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</si>
  <si>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</si>
  <si>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</si>
  <si>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</si>
  <si>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</si>
  <si>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</si>
  <si>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</si>
  <si>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</si>
  <si>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</si>
  <si>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</si>
  <si>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</si>
  <si>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</si>
  <si>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</si>
  <si>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</si>
  <si>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</si>
  <si>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</si>
  <si>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</si>
  <si>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</si>
  <si>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</si>
  <si>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</si>
  <si>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</si>
  <si>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</si>
  <si>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</si>
  <si>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</si>
  <si>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</si>
  <si>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</si>
  <si>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</si>
  <si>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</si>
  <si>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</si>
  <si>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</si>
  <si>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</si>
  <si>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</si>
  <si>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</si>
  <si>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</si>
  <si>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</si>
  <si>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</si>
  <si>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</si>
  <si>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</si>
  <si>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</si>
  <si>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</si>
  <si>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</si>
  <si>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</si>
  <si>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</si>
  <si>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</si>
  <si>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</si>
  <si>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</si>
  <si>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</si>
  <si>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</si>
  <si>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</si>
  <si>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</si>
  <si>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</si>
  <si>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</si>
  <si>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</si>
  <si>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</si>
  <si>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</si>
  <si>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</si>
  <si>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</si>
  <si>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</si>
  <si>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</si>
  <si>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</si>
  <si>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</si>
  <si>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</si>
  <si>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</si>
  <si>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</si>
  <si>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</si>
  <si>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</si>
  <si>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</si>
  <si>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</si>
  <si>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</si>
  <si>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</si>
  <si>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</si>
  <si>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</si>
  <si>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</si>
  <si>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</si>
  <si>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</si>
  <si>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</si>
  <si>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</si>
  <si>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</si>
  <si>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</si>
  <si>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</si>
  <si>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</si>
  <si>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</si>
  <si>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</si>
  <si>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</si>
  <si>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</si>
  <si>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</si>
  <si>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</si>
  <si>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</si>
  <si>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</si>
  <si>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</si>
  <si>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</si>
  <si>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</si>
  <si>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</si>
  <si>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</si>
  <si>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</si>
  <si>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</si>
  <si>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</si>
  <si>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</si>
  <si>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</si>
  <si>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</si>
  <si>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</si>
  <si>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</si>
  <si>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</si>
  <si>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</si>
  <si>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</si>
  <si>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</si>
  <si>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</si>
  <si>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</si>
  <si>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</si>
  <si>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</si>
  <si>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</si>
  <si>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</si>
  <si>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</si>
  <si>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</si>
  <si>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</si>
  <si>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</si>
  <si>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</si>
  <si>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</si>
  <si>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</si>
  <si>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</si>
  <si>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</si>
  <si>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</si>
  <si>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</si>
  <si>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</si>
  <si>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</si>
  <si>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</si>
  <si>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</si>
  <si>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</si>
  <si>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</si>
  <si>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</si>
  <si>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</si>
  <si>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</si>
  <si>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</si>
  <si>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</si>
  <si>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</si>
  <si>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</si>
  <si>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</si>
  <si>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</si>
  <si>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</si>
  <si>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</si>
  <si>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</si>
  <si>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</si>
  <si>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</si>
  <si>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</si>
  <si>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</si>
  <si>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</si>
  <si>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</si>
  <si>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</si>
  <si>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</si>
  <si>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</si>
  <si>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</si>
  <si>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</si>
  <si>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</si>
  <si>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</si>
  <si>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</si>
  <si>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</si>
  <si>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</si>
  <si>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</si>
  <si>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</si>
  <si>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</si>
  <si>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</si>
  <si>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</si>
  <si>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</si>
  <si>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</si>
  <si>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</si>
  <si>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</si>
  <si>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</si>
  <si>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</si>
  <si>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</si>
  <si>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</si>
  <si>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</si>
  <si>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</si>
  <si>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</si>
  <si>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</si>
  <si>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</si>
  <si>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</si>
  <si>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</si>
  <si>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</si>
  <si>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</si>
  <si>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</si>
  <si>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</si>
  <si>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</si>
  <si>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</si>
  <si>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</si>
  <si>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</si>
  <si>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</si>
  <si>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</si>
  <si>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</si>
  <si>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</si>
  <si>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</si>
  <si>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</si>
  <si>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</si>
  <si>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</si>
  <si>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</si>
  <si>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</si>
  <si>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</si>
  <si>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</si>
  <si>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</si>
  <si>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</si>
  <si>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</si>
  <si>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</si>
  <si>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</si>
  <si>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</si>
  <si>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</si>
  <si>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</si>
  <si>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</si>
  <si>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</si>
  <si>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</si>
  <si>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</si>
  <si>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</si>
  <si>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</si>
  <si>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</si>
  <si>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</si>
  <si>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</si>
  <si>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</si>
  <si>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</si>
  <si>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</si>
  <si>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</si>
  <si>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</si>
  <si>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</si>
  <si>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</si>
  <si>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</si>
  <si>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</si>
  <si>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</si>
  <si>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</si>
  <si>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</si>
  <si>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</si>
  <si>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</si>
  <si>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</si>
  <si>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</si>
  <si>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</si>
  <si>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</si>
  <si>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</si>
  <si>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</si>
  <si>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</si>
  <si>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</si>
  <si>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</si>
  <si>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</si>
  <si>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</si>
  <si>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</si>
  <si>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</si>
  <si>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</si>
  <si>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</si>
  <si>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</si>
  <si>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</si>
  <si>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</si>
  <si>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</si>
  <si>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</si>
  <si>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</si>
  <si>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</si>
  <si>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</si>
  <si>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</si>
  <si>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</si>
  <si>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</si>
  <si>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</si>
  <si>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</si>
  <si>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</si>
  <si>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</si>
  <si>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</si>
  <si>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</si>
  <si>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</si>
  <si>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</si>
  <si>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</si>
  <si>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</si>
  <si>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</si>
  <si>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</si>
  <si>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</si>
  <si>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</si>
  <si>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</si>
  <si>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</si>
  <si>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</si>
  <si>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</si>
  <si>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</si>
  <si>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</si>
  <si>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</si>
  <si>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</si>
  <si>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</si>
  <si>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</si>
  <si>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</si>
  <si>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</si>
  <si>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</si>
  <si>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</si>
  <si>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</si>
  <si>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</si>
  <si>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</si>
  <si>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</si>
  <si>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</si>
  <si>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</si>
  <si>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</si>
  <si>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</si>
  <si>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</si>
  <si>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</si>
  <si>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</si>
  <si>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</si>
  <si>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</si>
  <si>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</si>
  <si>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</si>
  <si>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</si>
  <si>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</si>
  <si>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</si>
  <si>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</si>
  <si>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</si>
  <si>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</si>
  <si>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</si>
  <si>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</si>
  <si>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</si>
  <si>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</si>
  <si>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</si>
  <si>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</si>
  <si>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</si>
  <si>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</si>
  <si>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</si>
  <si>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</si>
  <si>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</si>
  <si>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</si>
  <si>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</si>
  <si>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</si>
  <si>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</si>
  <si>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</si>
  <si>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</si>
  <si>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</si>
  <si>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</si>
  <si>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</si>
  <si>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</si>
  <si>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</si>
  <si>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</si>
  <si>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</si>
  <si>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</si>
  <si>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</si>
  <si>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</si>
  <si>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</si>
  <si>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</si>
  <si>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</si>
  <si>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</si>
  <si>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</si>
  <si>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</si>
  <si>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</si>
  <si>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</si>
  <si>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</si>
  <si>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</si>
  <si>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</si>
  <si>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</si>
  <si>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</si>
  <si>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</si>
  <si>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</si>
  <si>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</si>
  <si>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</si>
  <si>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</si>
  <si>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</si>
  <si>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</si>
  <si>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</si>
  <si>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</si>
  <si>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</si>
  <si>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</si>
  <si>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</si>
  <si>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</si>
  <si>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</si>
  <si>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</si>
  <si>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</si>
  <si>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</si>
  <si>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</si>
  <si>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</si>
  <si>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</si>
  <si>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</si>
  <si>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</si>
  <si>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</si>
  <si>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</si>
  <si>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</si>
  <si>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</si>
  <si>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</si>
  <si>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</si>
  <si>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</si>
  <si>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</si>
  <si>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</si>
  <si>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</si>
  <si>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</si>
  <si>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</si>
  <si>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</si>
  <si>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</si>
  <si>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</si>
  <si>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</si>
  <si>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</si>
  <si>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</si>
  <si>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</si>
  <si>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</si>
  <si>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</si>
  <si>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</si>
  <si>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</si>
  <si>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</si>
  <si>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</si>
  <si>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</si>
  <si>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</si>
  <si>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</si>
  <si>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</si>
  <si>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</si>
  <si>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</si>
  <si>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</si>
  <si>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</si>
  <si>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</si>
  <si>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</si>
  <si>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</si>
  <si>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</si>
  <si>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</si>
  <si>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</si>
  <si>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</si>
  <si>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</si>
  <si>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</si>
  <si>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</si>
  <si>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</si>
  <si>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</si>
  <si>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</si>
  <si>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</si>
  <si>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</si>
  <si>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</si>
  <si>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</si>
  <si>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</si>
  <si>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</si>
  <si>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</si>
  <si>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</si>
  <si>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</si>
  <si>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</si>
  <si>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</si>
  <si>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</si>
  <si>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</si>
  <si>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</si>
  <si>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</si>
  <si>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</si>
  <si>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</si>
  <si>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</si>
  <si>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</si>
  <si>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</si>
  <si>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</si>
  <si>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</si>
  <si>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</si>
  <si>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</si>
  <si>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</si>
  <si>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</si>
  <si>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</si>
  <si>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</si>
  <si>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</si>
  <si>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</si>
  <si>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</si>
  <si>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</si>
  <si>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</si>
  <si>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</si>
  <si>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</si>
  <si>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</si>
  <si>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</si>
  <si>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</si>
  <si>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</si>
  <si>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</si>
  <si>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</si>
  <si>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</si>
  <si>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</si>
  <si>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</si>
  <si>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</si>
  <si>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</si>
  <si>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</si>
  <si>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</si>
  <si>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</si>
  <si>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</si>
  <si>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</si>
  <si>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</si>
  <si>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</si>
  <si>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</si>
  <si>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</si>
  <si>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</si>
  <si>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</si>
  <si>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</si>
  <si>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</si>
  <si>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</si>
  <si>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</si>
  <si>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</si>
  <si>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</si>
  <si>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</si>
  <si>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</si>
  <si>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</si>
  <si>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</si>
  <si>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</si>
  <si>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</si>
  <si>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</si>
  <si>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</si>
  <si>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</si>
  <si>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</si>
  <si>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</si>
  <si>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</si>
  <si>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</si>
  <si>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</si>
  <si>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</si>
  <si>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</si>
  <si>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</si>
  <si>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</si>
  <si>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</si>
  <si>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</si>
  <si>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</si>
  <si>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</si>
  <si>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</si>
  <si>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</si>
  <si>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</si>
  <si>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</si>
  <si>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</si>
  <si>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</si>
  <si>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</si>
  <si>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</si>
  <si>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</si>
  <si>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</si>
  <si>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</si>
  <si>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</si>
  <si>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</si>
  <si>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</si>
  <si>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</si>
  <si>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</si>
  <si>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</si>
  <si>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</si>
  <si>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</si>
  <si>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</si>
  <si>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</si>
  <si>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</si>
  <si>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</si>
  <si>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</si>
  <si>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</si>
  <si>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</si>
  <si>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</si>
  <si>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</si>
  <si>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</si>
  <si>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</si>
  <si>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</si>
  <si>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</si>
  <si>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</si>
  <si>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</si>
  <si>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</si>
  <si>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</si>
  <si>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</si>
  <si>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</si>
  <si>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</si>
  <si>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</si>
  <si>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</si>
  <si>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</si>
  <si>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</si>
  <si>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</si>
  <si>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</si>
  <si>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</si>
  <si>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</si>
  <si>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</si>
  <si>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</si>
  <si>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</si>
  <si>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</si>
  <si>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</si>
  <si>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</si>
  <si>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</si>
  <si>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</si>
  <si>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</si>
  <si>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</si>
  <si>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</si>
  <si>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</si>
  <si>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</si>
  <si>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</si>
  <si>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</si>
  <si>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</si>
  <si>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</si>
  <si>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</si>
  <si>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</si>
  <si>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</si>
  <si>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</si>
  <si>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</si>
  <si>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</si>
  <si>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</si>
  <si>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</si>
  <si>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</si>
  <si>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</si>
  <si>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</si>
  <si>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</si>
  <si>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</si>
  <si>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</si>
  <si>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</si>
  <si>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</si>
  <si>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</si>
  <si>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</si>
  <si>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</si>
  <si>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</si>
  <si>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</si>
  <si>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</si>
  <si>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</si>
  <si>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</si>
  <si>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</si>
  <si>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</si>
  <si>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</si>
  <si>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</si>
  <si>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</si>
  <si>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</si>
  <si>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</si>
  <si>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</si>
  <si>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</si>
  <si>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</si>
  <si>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</si>
  <si>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</si>
  <si>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</si>
  <si>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</si>
  <si>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</si>
  <si>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</si>
  <si>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</si>
  <si>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</si>
  <si>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</si>
  <si>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</si>
  <si>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</si>
  <si>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</si>
  <si>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</si>
  <si>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</si>
  <si>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</si>
  <si>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</si>
  <si>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</si>
  <si>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</si>
  <si>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</si>
  <si>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</si>
  <si>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</si>
  <si>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</si>
  <si>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</si>
  <si>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</si>
  <si>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</si>
  <si>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</si>
  <si>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</si>
  <si>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</si>
  <si>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</si>
  <si>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</si>
  <si>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</si>
  <si>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</si>
  <si>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</si>
  <si>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</si>
  <si>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</si>
  <si>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</si>
  <si>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</si>
  <si>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</si>
  <si>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</si>
  <si>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</si>
  <si>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</si>
  <si>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</si>
  <si>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</si>
  <si>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</si>
  <si>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</si>
  <si>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</si>
  <si>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</si>
  <si>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</si>
  <si>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</si>
  <si>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</si>
  <si>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</si>
  <si>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</si>
  <si>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</si>
  <si>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</si>
  <si>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</si>
  <si>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</si>
  <si>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</si>
  <si>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</si>
  <si>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</si>
  <si>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</si>
  <si>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</si>
  <si>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</si>
  <si>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</si>
  <si>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</si>
  <si>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</si>
  <si>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</si>
  <si>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</si>
  <si>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</si>
  <si>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</si>
  <si>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</si>
  <si>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</si>
  <si>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</si>
  <si>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</si>
  <si>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</si>
  <si>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</si>
  <si>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</si>
  <si>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</si>
  <si>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</si>
  <si>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</si>
  <si>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</si>
  <si>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</si>
  <si>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</si>
  <si>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</si>
  <si>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</si>
  <si>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</si>
  <si>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</si>
  <si>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</si>
  <si>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</si>
  <si>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</si>
  <si>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</si>
  <si>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</si>
  <si>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</si>
  <si>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</si>
  <si>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</si>
  <si>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</si>
  <si>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</si>
  <si>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</si>
  <si>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</si>
  <si>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</si>
  <si>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</si>
  <si>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</si>
  <si>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</si>
  <si>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</si>
  <si>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</si>
  <si>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</si>
  <si>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</si>
  <si>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</si>
  <si>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</si>
  <si>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</si>
  <si>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</si>
  <si>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</si>
  <si>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</si>
  <si>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</si>
  <si>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</si>
  <si>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</si>
  <si>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</si>
  <si>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</si>
  <si>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</si>
  <si>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</si>
  <si>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</si>
  <si>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</si>
  <si>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</si>
  <si>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</si>
  <si>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</si>
  <si>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</si>
  <si>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</si>
  <si>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</si>
  <si>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</si>
  <si>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</si>
  <si>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</si>
  <si>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</si>
  <si>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</si>
  <si>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</si>
  <si>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</si>
  <si>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</si>
  <si>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</si>
  <si>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</si>
  <si>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</si>
  <si>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</si>
  <si>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</si>
  <si>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</si>
  <si>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</si>
  <si>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</si>
  <si>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</si>
  <si>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</si>
  <si>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</si>
  <si>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</si>
  <si>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</si>
  <si>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</si>
  <si>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</si>
  <si>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</si>
  <si>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</si>
  <si>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</si>
  <si>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</si>
  <si>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</si>
  <si>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</si>
  <si>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</si>
  <si>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</si>
  <si>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</si>
  <si>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</si>
  <si>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</si>
  <si>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</si>
  <si>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</si>
  <si>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</si>
  <si>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</si>
  <si>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</si>
  <si>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</si>
  <si>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</si>
  <si>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</si>
  <si>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</si>
  <si>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</si>
  <si>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</si>
  <si>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</si>
  <si>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</si>
  <si>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</si>
  <si>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</si>
  <si>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</si>
  <si>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</si>
  <si>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</si>
  <si>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</si>
  <si>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</si>
  <si>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</si>
  <si>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</si>
  <si>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</si>
  <si>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</si>
  <si>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</si>
  <si>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</si>
  <si>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</si>
  <si>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</si>
  <si>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</si>
  <si>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</si>
  <si>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</si>
  <si>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</si>
  <si>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</si>
  <si>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</si>
  <si>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</si>
  <si>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</si>
  <si>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</si>
  <si>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</si>
  <si>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</si>
  <si>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</si>
  <si>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</si>
  <si>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</si>
  <si>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</si>
  <si>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</si>
  <si>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</si>
  <si>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</si>
  <si>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</si>
  <si>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</si>
  <si>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</si>
  <si>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</si>
  <si>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</si>
  <si>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</si>
  <si>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</si>
  <si>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</si>
  <si>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</si>
  <si>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</si>
  <si>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</si>
  <si>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</si>
  <si>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</si>
  <si>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</si>
  <si>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</si>
  <si>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</si>
  <si>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</si>
  <si>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</si>
  <si>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</si>
  <si>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</si>
  <si>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</si>
  <si>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</si>
  <si>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</si>
  <si>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</si>
  <si>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</si>
  <si>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</si>
  <si>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</si>
  <si>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</si>
  <si>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</si>
  <si>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</si>
  <si>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</si>
  <si>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</si>
  <si>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</si>
  <si>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</si>
  <si>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</si>
  <si>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</si>
  <si>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</si>
  <si>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</si>
  <si>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</si>
  <si>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</si>
  <si>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</si>
  <si>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</si>
  <si>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</si>
  <si>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</si>
  <si>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</si>
  <si>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</si>
  <si>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</si>
  <si>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</si>
  <si>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</si>
  <si>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</si>
  <si>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</si>
  <si>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</si>
  <si>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</si>
  <si>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</si>
  <si>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</si>
  <si>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</si>
  <si>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</si>
  <si>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</si>
  <si>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</si>
  <si>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</si>
  <si>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</si>
  <si>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</si>
  <si>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</si>
  <si>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</si>
  <si>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</si>
  <si>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</si>
  <si>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</si>
  <si>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</si>
  <si>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</si>
  <si>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</si>
  <si>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</si>
  <si>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</si>
  <si>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</si>
  <si>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</si>
  <si>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</si>
  <si>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</si>
  <si>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</si>
  <si>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</si>
  <si>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</si>
  <si>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</si>
  <si>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</si>
  <si>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</si>
  <si>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</si>
  <si>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</si>
  <si>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</si>
  <si>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</si>
  <si>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</si>
  <si>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</si>
  <si>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</si>
  <si>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</si>
  <si>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</si>
  <si>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</si>
  <si>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</si>
  <si>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</si>
  <si>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</si>
  <si>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</si>
  <si>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</si>
  <si>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</si>
  <si>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</si>
  <si>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</si>
  <si>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</si>
  <si>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</si>
  <si>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</si>
  <si>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</si>
  <si>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</si>
  <si>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</si>
  <si>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</si>
  <si>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</si>
  <si>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</si>
  <si>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</si>
  <si>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</si>
  <si>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</si>
  <si>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</si>
  <si>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</si>
  <si>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</si>
  <si>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</si>
  <si>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</si>
  <si>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</si>
  <si>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</si>
  <si>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</si>
  <si>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</si>
  <si>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</si>
  <si>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</si>
  <si>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</si>
  <si>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</si>
  <si>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</si>
  <si>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</si>
  <si>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</si>
  <si>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</si>
  <si>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</si>
  <si>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</si>
  <si>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</si>
  <si>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</si>
  <si>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</si>
  <si>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</si>
  <si>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</si>
  <si>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</si>
  <si>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</si>
  <si>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</si>
  <si>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</si>
  <si>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</si>
  <si>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</si>
  <si>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</si>
  <si>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</si>
  <si>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</si>
  <si>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</si>
  <si>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</si>
  <si>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</si>
  <si>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</si>
  <si>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</si>
  <si>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</si>
  <si>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</si>
  <si>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</si>
  <si>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</si>
  <si>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</si>
  <si>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</si>
  <si>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</si>
  <si>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</si>
  <si>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</si>
  <si>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</si>
  <si>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</si>
  <si>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</si>
  <si>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</si>
  <si>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</si>
  <si>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</si>
  <si>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</si>
  <si>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</si>
  <si>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</si>
  <si>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</si>
  <si>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</si>
  <si>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</si>
  <si>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</si>
  <si>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</si>
  <si>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</si>
  <si>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</si>
  <si>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</si>
  <si>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</si>
  <si>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</si>
  <si>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</si>
  <si>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</si>
  <si>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</si>
  <si>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</si>
  <si>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</si>
  <si>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</si>
  <si>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</si>
  <si>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</si>
  <si>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</si>
  <si>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</si>
  <si>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</si>
  <si>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</si>
  <si>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</si>
  <si>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</si>
  <si>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</si>
  <si>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</si>
  <si>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</si>
  <si>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</si>
  <si>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</si>
  <si>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</si>
  <si>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</si>
  <si>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</si>
  <si>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</si>
  <si>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</si>
  <si>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</si>
  <si>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</si>
  <si>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</si>
  <si>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</si>
  <si>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</si>
  <si>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</si>
  <si>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</si>
  <si>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</si>
  <si>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</si>
  <si>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</si>
  <si>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</si>
  <si>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</si>
  <si>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</si>
  <si>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</si>
  <si>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</si>
  <si>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</si>
  <si>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</si>
  <si>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</si>
  <si>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</si>
  <si>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</si>
  <si>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</si>
  <si>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</si>
  <si>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</si>
  <si>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</si>
  <si>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</si>
  <si>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</si>
  <si>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</si>
  <si>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</si>
  <si>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</si>
  <si>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</si>
  <si>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</si>
  <si>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</si>
  <si>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</si>
  <si>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</si>
  <si>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</si>
  <si>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</si>
  <si>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</si>
  <si>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</si>
  <si>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</si>
  <si>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</si>
  <si>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</si>
  <si>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</si>
  <si>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</si>
  <si>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</si>
  <si>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</si>
  <si>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</si>
  <si>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</si>
  <si>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</si>
  <si>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</si>
  <si>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</si>
  <si>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</si>
  <si>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</si>
  <si>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</si>
  <si>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</si>
  <si>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</si>
  <si>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</si>
  <si>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</si>
  <si>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</si>
  <si>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</si>
  <si>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</si>
  <si>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</si>
  <si>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</si>
  <si>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</si>
  <si>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</si>
  <si>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</si>
  <si>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</si>
  <si>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</si>
  <si>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</si>
  <si>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</si>
  <si>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</si>
  <si>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</si>
  <si>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</si>
  <si>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</si>
  <si>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</si>
  <si>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</si>
  <si>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</si>
  <si>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</si>
  <si>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</si>
  <si>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</si>
  <si>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</si>
  <si>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</si>
  <si>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</si>
  <si>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</si>
  <si>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</si>
  <si>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</si>
  <si>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</si>
  <si>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</si>
  <si>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</si>
  <si>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</si>
  <si>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</si>
  <si>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</si>
  <si>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</si>
  <si>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</si>
  <si>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</si>
  <si>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</si>
  <si>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</si>
  <si>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</si>
  <si>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</si>
  <si>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</si>
  <si>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</si>
  <si>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</si>
  <si>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</si>
  <si>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</si>
  <si>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</si>
  <si>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</si>
  <si>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</si>
  <si>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</si>
  <si>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</si>
  <si>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</si>
  <si>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</si>
  <si>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</si>
  <si>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</si>
  <si>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</si>
  <si>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</si>
  <si>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</si>
  <si>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</si>
  <si>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</si>
  <si>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</si>
  <si>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</si>
  <si>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</si>
  <si>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</si>
  <si>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</si>
  <si>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</si>
  <si>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</si>
  <si>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</si>
  <si>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</si>
  <si>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</si>
  <si>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</si>
  <si>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</si>
  <si>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</si>
  <si>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</si>
  <si>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</si>
  <si>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</si>
  <si>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</si>
  <si>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</si>
  <si>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</si>
  <si>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</si>
  <si>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</si>
  <si>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</si>
  <si>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</si>
  <si>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</si>
  <si>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</si>
  <si>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</si>
  <si>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</si>
  <si>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</si>
  <si>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</si>
  <si>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</si>
  <si>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</si>
  <si>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</si>
  <si>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</si>
  <si>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</si>
  <si>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</si>
  <si>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</si>
  <si>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</si>
  <si>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</si>
  <si>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</si>
  <si>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</si>
  <si>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</si>
  <si>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</si>
  <si>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</si>
  <si>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</si>
  <si>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</si>
  <si>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</si>
  <si>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</si>
  <si>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</si>
  <si>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</si>
  <si>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</si>
  <si>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</si>
  <si>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</si>
  <si>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</si>
  <si>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</si>
  <si>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</si>
  <si>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</si>
  <si>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</si>
  <si>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</si>
  <si>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</si>
  <si>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</si>
  <si>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</si>
  <si>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</si>
  <si>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</si>
  <si>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</si>
  <si>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</si>
  <si>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</si>
  <si>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</si>
  <si>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</si>
  <si>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</si>
  <si>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</si>
  <si>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</si>
  <si>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</si>
  <si>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</si>
  <si>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</si>
  <si>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</si>
  <si>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</si>
  <si>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</si>
  <si>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</si>
  <si>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</si>
  <si>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</si>
  <si>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</si>
  <si>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</si>
  <si>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</si>
  <si>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</si>
  <si>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</si>
  <si>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</si>
  <si>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</si>
  <si>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</si>
  <si>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</si>
  <si>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</si>
  <si>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</si>
  <si>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</si>
  <si>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</si>
  <si>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</si>
  <si>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</si>
  <si>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</si>
  <si>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</si>
  <si>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</si>
  <si>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</si>
  <si>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</si>
  <si>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</si>
  <si>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</si>
  <si>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</si>
  <si>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</si>
  <si>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</si>
  <si>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</si>
  <si>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</si>
  <si>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</si>
  <si>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</si>
  <si>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</si>
  <si>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</si>
  <si>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</si>
  <si>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</si>
  <si>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</si>
  <si>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</si>
  <si>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</si>
  <si>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</si>
  <si>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</si>
  <si>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</si>
  <si>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</si>
  <si>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</si>
  <si>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</si>
  <si>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</si>
  <si>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</si>
  <si>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</si>
  <si>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</si>
  <si>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</si>
  <si>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</si>
  <si>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</si>
  <si>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</si>
  <si>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</si>
  <si>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</si>
  <si>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</si>
  <si>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</si>
  <si>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</si>
  <si>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</si>
  <si>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</si>
  <si>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</si>
  <si>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</si>
  <si>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</si>
  <si>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</si>
  <si>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</si>
  <si>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</si>
  <si>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</si>
  <si>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</si>
  <si>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</si>
  <si>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</si>
  <si>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</si>
  <si>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</si>
  <si>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</si>
  <si>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</si>
  <si>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</si>
  <si>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</si>
  <si>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</si>
  <si>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</si>
  <si>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</si>
  <si>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</si>
  <si>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</si>
  <si>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</si>
  <si>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</si>
  <si>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</si>
  <si>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</si>
  <si>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</si>
  <si>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</si>
  <si>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</si>
  <si>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</si>
  <si>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</si>
  <si>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</si>
  <si>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</si>
  <si>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</si>
  <si>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</si>
  <si>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</si>
  <si>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</si>
  <si>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</si>
  <si>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</si>
  <si>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</si>
  <si>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</si>
  <si>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</si>
  <si>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</si>
  <si>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</si>
  <si>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</si>
  <si>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</si>
  <si>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</si>
  <si>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</si>
  <si>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</si>
  <si>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</si>
  <si>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</si>
  <si>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</si>
  <si>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</si>
  <si>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</si>
  <si>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</si>
  <si>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</si>
  <si>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</si>
  <si>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</si>
  <si>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</si>
  <si>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</si>
  <si>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</si>
  <si>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</si>
  <si>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</si>
  <si>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</si>
  <si>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</si>
  <si>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</si>
  <si>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</si>
  <si>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</si>
  <si>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</si>
  <si>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</si>
  <si>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</si>
  <si>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</si>
  <si>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</si>
  <si>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</si>
  <si>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</si>
  <si>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</si>
  <si>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</si>
  <si>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</si>
  <si>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</si>
  <si>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</si>
  <si>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</si>
  <si>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</si>
  <si>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</si>
  <si>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</si>
  <si>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</si>
  <si>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</si>
  <si>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</si>
  <si>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</si>
  <si>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</si>
  <si>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</si>
  <si>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</si>
  <si>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</si>
  <si>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</si>
  <si>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</si>
  <si>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</si>
  <si>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</si>
  <si>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</si>
  <si>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</si>
  <si>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</si>
  <si>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</si>
  <si>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</si>
  <si>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</si>
  <si>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</si>
  <si>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</si>
  <si>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</si>
  <si>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</si>
  <si>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</si>
  <si>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</si>
  <si>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</si>
  <si>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</si>
  <si>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</si>
  <si>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</si>
  <si>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</si>
  <si>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</si>
  <si>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</si>
  <si>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</si>
  <si>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</si>
  <si>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</si>
  <si>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</si>
  <si>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</si>
  <si>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</si>
  <si>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</si>
  <si>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</si>
  <si>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</si>
  <si>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</si>
  <si>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</si>
  <si>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</si>
  <si>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</si>
  <si>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</si>
  <si>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</si>
  <si>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</si>
  <si>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</si>
  <si>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</si>
  <si>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</si>
  <si>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</si>
  <si>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</si>
  <si>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</si>
  <si>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</si>
  <si>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</si>
  <si>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</si>
  <si>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</si>
  <si>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</si>
  <si>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</si>
  <si>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</si>
  <si>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</si>
  <si>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</si>
  <si>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</si>
  <si>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</si>
  <si>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</si>
  <si>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</si>
  <si>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</si>
  <si>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</si>
  <si>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</si>
  <si>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</si>
  <si>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</si>
  <si>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</si>
  <si>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</si>
  <si>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</si>
  <si>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</si>
  <si>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</si>
  <si>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</si>
  <si>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</si>
  <si>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</si>
  <si>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</si>
  <si>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</si>
  <si>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</si>
  <si>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</si>
  <si>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</si>
  <si>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</si>
  <si>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</si>
  <si>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</si>
  <si>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</si>
  <si>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</si>
  <si>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</si>
  <si>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</si>
  <si>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</si>
  <si>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</si>
  <si>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</si>
  <si>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</si>
  <si>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</si>
  <si>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</si>
  <si>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</si>
  <si>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</si>
  <si>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</si>
  <si>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</si>
  <si>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</si>
  <si>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</si>
  <si>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</si>
  <si>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</si>
  <si>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</si>
  <si>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</si>
  <si>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</si>
  <si>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</si>
  <si>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</si>
  <si>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</si>
  <si>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</si>
  <si>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</si>
  <si>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</si>
  <si>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</si>
  <si>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</si>
  <si>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</si>
  <si>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</si>
  <si>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</si>
  <si>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</si>
  <si>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</si>
  <si>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</si>
  <si>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</si>
  <si>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</si>
  <si>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</si>
  <si>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</si>
  <si>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</si>
  <si>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</si>
  <si>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</si>
  <si>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</si>
  <si>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</si>
  <si>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</si>
  <si>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</si>
  <si>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</si>
  <si>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</si>
  <si>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</si>
  <si>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</si>
  <si>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</si>
  <si>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</si>
  <si>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</si>
  <si>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</si>
  <si>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</si>
  <si>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</si>
  <si>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</si>
  <si>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</si>
  <si>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</si>
  <si>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</si>
  <si>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</si>
  <si>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</si>
  <si>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</si>
  <si>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</si>
  <si>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</si>
  <si>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</si>
  <si>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</si>
  <si>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</si>
  <si>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</si>
  <si>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</si>
  <si>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</si>
  <si>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</si>
  <si>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</si>
  <si>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</si>
  <si>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</si>
  <si>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</si>
  <si>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</si>
  <si>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</si>
  <si>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</si>
  <si>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</si>
  <si>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</si>
  <si>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</si>
  <si>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</si>
  <si>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</si>
  <si>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</si>
  <si>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</si>
  <si>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</si>
  <si>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</si>
  <si>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</si>
  <si>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</si>
  <si>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</si>
  <si>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</si>
  <si>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</si>
  <si>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</si>
  <si>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</si>
  <si>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</si>
  <si>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</si>
  <si>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</si>
  <si>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</si>
  <si>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</si>
  <si>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</si>
  <si>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</si>
  <si>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</si>
  <si>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</si>
  <si>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</si>
  <si>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</si>
  <si>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</si>
  <si>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</si>
  <si>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</si>
  <si>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</si>
  <si>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</si>
  <si>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</si>
  <si>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</si>
  <si>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</si>
  <si>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</si>
  <si>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</si>
  <si>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</si>
  <si>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</si>
  <si>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</si>
  <si>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</si>
  <si>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</si>
  <si>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</si>
  <si>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</si>
  <si>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</si>
  <si>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</si>
  <si>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</si>
  <si>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</si>
  <si>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</si>
  <si>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</si>
  <si>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</si>
  <si>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</si>
  <si>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</si>
  <si>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</si>
  <si>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</si>
  <si>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</si>
  <si>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</si>
  <si>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</si>
  <si>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</si>
  <si>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</si>
  <si>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</si>
  <si>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</si>
  <si>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</si>
  <si>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</si>
  <si>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</si>
  <si>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</si>
  <si>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</si>
  <si>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</si>
  <si>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</si>
  <si>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</si>
  <si>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</si>
  <si>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</si>
  <si>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</si>
  <si>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</si>
  <si>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</si>
  <si>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</si>
  <si>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</si>
  <si>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</si>
  <si>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</si>
  <si>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</si>
  <si>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</si>
  <si>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</si>
  <si>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</si>
  <si>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</si>
  <si>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</si>
  <si>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</si>
  <si>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</si>
  <si>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</si>
  <si>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</si>
  <si>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</si>
  <si>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</si>
  <si>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</si>
  <si>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</si>
  <si>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</si>
  <si>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</si>
  <si>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</si>
  <si>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</si>
  <si>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</si>
  <si>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</si>
  <si>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</si>
  <si>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</si>
  <si>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</si>
  <si>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</si>
  <si>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</si>
  <si>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</si>
  <si>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</si>
  <si>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</si>
  <si>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</si>
  <si>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</si>
  <si>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</si>
  <si>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</si>
  <si>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</si>
  <si>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</si>
  <si>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</si>
  <si>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</si>
  <si>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</si>
  <si>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</si>
  <si>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</si>
  <si>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</si>
  <si>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</si>
  <si>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</si>
  <si>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</si>
  <si>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</si>
  <si>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</si>
  <si>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</si>
  <si>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</si>
  <si>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</si>
  <si>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</si>
  <si>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</si>
  <si>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</si>
  <si>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</si>
  <si>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</si>
  <si>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</si>
  <si>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</si>
  <si>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</si>
  <si>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</si>
  <si>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</si>
  <si>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</si>
  <si>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</si>
  <si>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</si>
  <si>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</si>
  <si>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</si>
  <si>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</si>
  <si>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</si>
  <si>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</si>
  <si>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</si>
  <si>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</si>
  <si>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</si>
  <si>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</si>
  <si>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</si>
  <si>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</si>
  <si>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</si>
  <si>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</si>
  <si>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</si>
  <si>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</si>
  <si>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</si>
  <si>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</si>
  <si>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</si>
  <si>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</si>
  <si>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</si>
  <si>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</si>
  <si>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</si>
  <si>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</si>
  <si>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</si>
  <si>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</si>
  <si>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</si>
  <si>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</si>
  <si>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</si>
  <si>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</si>
  <si>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</si>
  <si>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</si>
  <si>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</si>
  <si>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</si>
  <si>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</si>
  <si>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</si>
  <si>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</si>
  <si>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</si>
  <si>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</si>
  <si>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</si>
  <si>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</si>
  <si>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</si>
  <si>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</si>
  <si>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</si>
  <si>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</si>
  <si>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</si>
  <si>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</si>
  <si>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</si>
  <si>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</si>
  <si>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</si>
  <si>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</si>
  <si>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</si>
  <si>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</si>
  <si>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</si>
  <si>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</si>
  <si>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</si>
  <si>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</si>
  <si>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</si>
  <si>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</si>
  <si>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</si>
  <si>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</si>
  <si>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</si>
  <si>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</si>
  <si>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</si>
  <si>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</si>
  <si>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</si>
  <si>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</si>
  <si>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</si>
  <si>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</si>
  <si>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</si>
  <si>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</si>
  <si>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</si>
  <si>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</si>
  <si>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</si>
  <si>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</si>
  <si>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</si>
  <si>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</si>
  <si>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</si>
  <si>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</si>
  <si>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</si>
  <si>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</si>
  <si>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</si>
  <si>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</si>
  <si>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</si>
  <si>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</si>
  <si>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</si>
  <si>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</si>
  <si>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</si>
  <si>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</si>
  <si>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</si>
  <si>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</si>
  <si>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</si>
  <si>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</si>
  <si>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</si>
  <si>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</si>
  <si>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</si>
  <si>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</si>
  <si>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</si>
  <si>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</si>
  <si>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</si>
  <si>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</si>
  <si>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</si>
  <si>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</si>
  <si>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</si>
  <si>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</si>
  <si>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</si>
  <si>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</si>
  <si>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</si>
  <si>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</si>
  <si>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</si>
  <si>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</si>
  <si>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</si>
  <si>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</si>
  <si>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</si>
  <si>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</si>
  <si>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</si>
  <si>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</si>
  <si>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</si>
  <si>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</si>
  <si>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</si>
  <si>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</si>
  <si>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</si>
  <si>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</si>
  <si>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</si>
  <si>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</si>
  <si>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</si>
  <si>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</si>
  <si>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</si>
  <si>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</si>
  <si>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</si>
  <si>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</si>
  <si>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</si>
  <si>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</si>
  <si>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</si>
  <si>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</si>
  <si>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</si>
  <si>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</si>
  <si>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</si>
  <si>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</si>
  <si>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</si>
  <si>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</si>
  <si>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</si>
  <si>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</si>
  <si>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</si>
  <si>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</si>
  <si>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</si>
  <si>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</si>
  <si>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</si>
  <si>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</si>
  <si>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</si>
  <si>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</si>
  <si>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</si>
  <si>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</si>
  <si>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</si>
  <si>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</si>
  <si>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</si>
  <si>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</si>
  <si>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</si>
  <si>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</si>
  <si>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</si>
  <si>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</si>
  <si>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</si>
  <si>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</si>
  <si>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</si>
  <si>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</si>
  <si>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</si>
  <si>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</si>
  <si>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</si>
  <si>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</si>
  <si>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</si>
  <si>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</si>
  <si>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</si>
  <si>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</si>
  <si>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</si>
  <si>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</si>
  <si>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</si>
  <si>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</si>
  <si>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</si>
  <si>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</si>
  <si>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</si>
  <si>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</si>
  <si>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</si>
  <si>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</si>
  <si>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</si>
  <si>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</si>
  <si>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</si>
  <si>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</si>
  <si>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</si>
  <si>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</si>
  <si>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</si>
  <si>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</si>
  <si>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</si>
  <si>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</si>
  <si>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</si>
  <si>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</si>
  <si>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</si>
  <si>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</si>
  <si>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</si>
  <si>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</si>
  <si>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</si>
  <si>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</si>
  <si>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</si>
  <si>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</si>
  <si>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</si>
  <si>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</si>
  <si>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</si>
  <si>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</si>
  <si>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</si>
  <si>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</si>
  <si>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</si>
  <si>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</si>
  <si>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</si>
  <si>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</si>
  <si>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</si>
  <si>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</si>
  <si>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</si>
  <si>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</si>
  <si>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</si>
  <si>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</si>
  <si>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</si>
  <si>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</si>
  <si>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</si>
  <si>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</si>
  <si>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</si>
  <si>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</si>
  <si>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</si>
  <si>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</si>
  <si>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</si>
  <si>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</si>
  <si>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</si>
  <si>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</si>
  <si>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</si>
  <si>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</si>
  <si>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</si>
  <si>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</si>
  <si>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</si>
  <si>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</si>
  <si>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</si>
  <si>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</si>
  <si>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</si>
  <si>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</si>
  <si>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</si>
  <si>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</si>
  <si>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</si>
  <si>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</si>
  <si>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</si>
  <si>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</si>
  <si>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</si>
  <si>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</si>
  <si>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</si>
  <si>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</si>
  <si>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</si>
  <si>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</si>
  <si>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</si>
  <si>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</si>
  <si>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</si>
  <si>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</si>
  <si>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</si>
  <si>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</si>
  <si>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</si>
  <si>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</si>
  <si>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</si>
  <si>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</si>
  <si>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</si>
  <si>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</si>
  <si>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</si>
  <si>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</si>
  <si>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</si>
  <si>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</si>
  <si>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</si>
  <si>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</si>
  <si>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</si>
  <si>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</si>
  <si>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</si>
  <si>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</si>
  <si>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</si>
  <si>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</si>
  <si>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</si>
  <si>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</si>
  <si>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</si>
  <si>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</si>
  <si>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</si>
  <si>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</si>
  <si>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</si>
  <si>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</si>
  <si>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</si>
  <si>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</si>
  <si>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</si>
  <si>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</si>
  <si>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</si>
  <si>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</si>
  <si>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</si>
  <si>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</si>
  <si>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</si>
  <si>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</si>
  <si>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</si>
  <si>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</si>
  <si>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</si>
  <si>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</si>
  <si>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</si>
  <si>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</si>
  <si>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</si>
  <si>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</si>
  <si>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</si>
  <si>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</si>
  <si>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</si>
  <si>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</si>
  <si>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</si>
  <si>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</si>
  <si>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</si>
  <si>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</si>
  <si>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</si>
  <si>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</si>
  <si>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</si>
  <si>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</si>
  <si>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</si>
  <si>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</si>
  <si>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</si>
  <si>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</si>
  <si>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</si>
  <si>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</si>
  <si>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</si>
  <si>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</si>
  <si>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</si>
  <si>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</si>
  <si>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</si>
  <si>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</si>
  <si>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</si>
  <si>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</si>
  <si>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</si>
  <si>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</si>
  <si>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</si>
  <si>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</si>
  <si>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</si>
  <si>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</si>
  <si>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</si>
  <si>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</si>
  <si>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</si>
  <si>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</si>
  <si>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</si>
  <si>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</si>
  <si>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</si>
  <si>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</si>
  <si>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</si>
  <si>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</si>
  <si>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</si>
  <si>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</si>
  <si>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</si>
  <si>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</si>
  <si>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</si>
  <si>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</si>
  <si>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</si>
  <si>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</si>
  <si>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</si>
  <si>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</si>
  <si>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</si>
  <si>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</si>
  <si>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</si>
  <si>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</si>
  <si>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</si>
  <si>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</si>
  <si>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</si>
  <si>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</si>
  <si>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</si>
  <si>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</si>
  <si>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</si>
  <si>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</si>
  <si>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</si>
  <si>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</si>
  <si>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</si>
  <si>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</si>
  <si>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</si>
  <si>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</si>
  <si>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</si>
  <si>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</si>
  <si>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</si>
  <si>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</si>
  <si>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</si>
  <si>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</si>
  <si>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</si>
  <si>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</si>
  <si>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</si>
  <si>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</si>
  <si>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</si>
  <si>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</si>
  <si>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</si>
  <si>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</si>
  <si>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</si>
  <si>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</si>
  <si>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</si>
  <si>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</si>
  <si>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</si>
  <si>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</si>
  <si>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</si>
  <si>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</si>
  <si>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</si>
  <si>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</si>
  <si>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</si>
  <si>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</si>
  <si>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</si>
  <si>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</si>
  <si>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</si>
  <si>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</si>
  <si>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</si>
  <si>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</si>
  <si>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</si>
  <si>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</si>
  <si>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</si>
  <si>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</si>
  <si>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</si>
  <si>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</si>
  <si>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</si>
  <si>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</si>
  <si>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</si>
  <si>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</si>
  <si>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</si>
  <si>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</si>
  <si>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</si>
  <si>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</si>
  <si>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</si>
  <si>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</si>
  <si>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</si>
  <si>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</si>
  <si>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</si>
  <si>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</si>
  <si>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</si>
  <si>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</si>
  <si>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</si>
  <si>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</si>
  <si>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</si>
  <si>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</si>
  <si>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</si>
  <si>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</si>
  <si>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</si>
  <si>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</si>
  <si>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</si>
  <si>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</si>
  <si>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</si>
  <si>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</si>
  <si>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</si>
  <si>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</si>
  <si>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</si>
  <si>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</si>
  <si>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</si>
  <si>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</si>
  <si>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</si>
  <si>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</si>
  <si>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</si>
  <si>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</si>
  <si>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</si>
  <si>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</si>
  <si>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</si>
  <si>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</si>
  <si>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</si>
  <si>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</si>
  <si>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</si>
  <si>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</si>
  <si>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</si>
  <si>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</si>
  <si>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</si>
  <si>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</si>
  <si>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</si>
  <si>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</si>
  <si>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</si>
  <si>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</si>
  <si>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</si>
  <si>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</si>
  <si>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</si>
  <si>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</si>
  <si>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</si>
  <si>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</si>
  <si>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</si>
  <si>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</si>
  <si>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</si>
  <si>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</si>
  <si>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</si>
  <si>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</si>
  <si>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</si>
  <si>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</si>
  <si>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</si>
  <si>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</si>
  <si>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</si>
  <si>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</si>
  <si>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</si>
  <si>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</si>
  <si>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</si>
  <si>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</si>
  <si>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</si>
  <si>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</si>
  <si>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</si>
  <si>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</si>
  <si>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</si>
  <si>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</si>
  <si>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</si>
  <si>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</si>
  <si>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</si>
  <si>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</si>
  <si>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</si>
  <si>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</si>
  <si>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</si>
  <si>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</si>
  <si>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</si>
  <si>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</si>
  <si>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</si>
  <si>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</si>
  <si>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</si>
  <si>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</si>
  <si>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</si>
  <si>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</si>
  <si>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</si>
  <si>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</si>
  <si>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</si>
  <si>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</si>
  <si>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</si>
  <si>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</si>
  <si>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</si>
  <si>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</si>
  <si>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</si>
  <si>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</si>
  <si>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</si>
  <si>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</si>
  <si>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</si>
  <si>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</si>
  <si>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</si>
  <si>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</si>
  <si>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</si>
  <si>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</si>
  <si>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</si>
  <si>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</si>
  <si>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</si>
  <si>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</si>
  <si>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</si>
  <si>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</si>
  <si>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</si>
  <si>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</si>
  <si>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</si>
  <si>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</si>
  <si>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</si>
  <si>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</si>
  <si>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</si>
  <si>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</si>
  <si>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</si>
  <si>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</si>
  <si>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</si>
  <si>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</si>
  <si>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</si>
  <si>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</si>
  <si>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</si>
  <si>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</si>
  <si>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</si>
  <si>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</si>
  <si>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</si>
  <si>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</si>
  <si>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</si>
  <si>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</si>
  <si>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</si>
  <si>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</si>
  <si>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</si>
  <si>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</si>
  <si>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</si>
  <si>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</si>
  <si>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</si>
  <si>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</si>
  <si>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</si>
  <si>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</si>
  <si>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</si>
  <si>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</si>
  <si>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</si>
  <si>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</si>
  <si>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</si>
  <si>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</si>
  <si>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</si>
  <si>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</si>
  <si>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</si>
  <si>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</si>
  <si>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</si>
  <si>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</si>
  <si>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</si>
  <si>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</si>
  <si>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</si>
  <si>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</si>
  <si>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</si>
  <si>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</si>
  <si>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</si>
  <si>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</si>
  <si>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</si>
  <si>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</si>
  <si>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</si>
  <si>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</si>
  <si>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</si>
  <si>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</si>
  <si>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</si>
  <si>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</si>
  <si>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</si>
  <si>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</si>
  <si>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</si>
  <si>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</si>
  <si>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</si>
  <si>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</si>
  <si>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</si>
  <si>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</si>
  <si>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</si>
  <si>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</si>
  <si>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</si>
  <si>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</si>
  <si>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</si>
  <si>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</si>
  <si>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</si>
  <si>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</si>
  <si>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</si>
  <si>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</si>
  <si>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</si>
  <si>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</si>
  <si>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</si>
  <si>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</si>
  <si>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</si>
  <si>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</si>
  <si>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</si>
  <si>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</si>
  <si>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</si>
  <si>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</si>
  <si>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</si>
  <si>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</si>
  <si>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</si>
  <si>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</si>
  <si>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</si>
  <si>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</si>
  <si>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</si>
  <si>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</si>
  <si>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</si>
  <si>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</si>
  <si>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</si>
  <si>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</si>
  <si>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</si>
  <si>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</si>
  <si>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</si>
  <si>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</si>
  <si>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</si>
  <si>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</si>
  <si>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</si>
  <si>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</si>
  <si>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</si>
  <si>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</si>
  <si>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</si>
  <si>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</si>
  <si>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</si>
  <si>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</si>
  <si>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</si>
  <si>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</si>
  <si>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</si>
  <si>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</si>
  <si>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</si>
  <si>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</si>
  <si>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</si>
  <si>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</si>
  <si>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</si>
  <si>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</si>
  <si>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</si>
  <si>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</si>
  <si>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</si>
  <si>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</si>
  <si>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</si>
  <si>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</si>
  <si>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</si>
  <si>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</si>
  <si>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</si>
  <si>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</si>
  <si>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</si>
  <si>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</si>
  <si>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</si>
  <si>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</si>
  <si>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</si>
  <si>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</si>
  <si>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</si>
  <si>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</si>
  <si>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</si>
  <si>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</si>
  <si>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</si>
  <si>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</si>
  <si>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</si>
  <si>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</si>
  <si>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</si>
  <si>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</si>
  <si>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</si>
  <si>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</si>
  <si>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</si>
  <si>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</si>
  <si>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</si>
  <si>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</si>
  <si>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</si>
  <si>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</si>
  <si>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</si>
  <si>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</si>
  <si>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</si>
  <si>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</si>
  <si>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</si>
  <si>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</si>
  <si>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</si>
  <si>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</si>
  <si>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</si>
  <si>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</si>
  <si>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</si>
  <si>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</si>
  <si>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</si>
  <si>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</si>
  <si>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</si>
  <si>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</si>
  <si>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</si>
  <si>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</si>
  <si>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</si>
  <si>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</si>
  <si>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</si>
  <si>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</si>
  <si>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</si>
  <si>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</si>
  <si>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</si>
  <si>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</si>
  <si>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</si>
  <si>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</si>
  <si>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</si>
  <si>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</si>
  <si>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</si>
  <si>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</si>
  <si>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</si>
  <si>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</si>
  <si>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</si>
  <si>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</si>
  <si>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</si>
  <si>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</si>
  <si>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</si>
  <si>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</si>
  <si>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</si>
  <si>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</si>
  <si>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</si>
  <si>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</si>
  <si>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</si>
  <si>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</si>
  <si>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</si>
  <si>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</si>
  <si>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</si>
  <si>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</si>
  <si>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</si>
  <si>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</si>
  <si>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</si>
  <si>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</si>
  <si>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</si>
  <si>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</si>
  <si>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</si>
  <si>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</si>
  <si>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</si>
  <si>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</si>
  <si>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</si>
  <si>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</si>
  <si>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</si>
  <si>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</si>
  <si>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</si>
  <si>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</si>
  <si>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</si>
  <si>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</si>
  <si>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</si>
  <si>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</si>
  <si>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</si>
  <si>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</si>
  <si>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</si>
  <si>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</si>
  <si>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</si>
  <si>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</si>
  <si>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</si>
  <si>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</si>
  <si>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</si>
  <si>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</si>
  <si>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</si>
  <si>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</si>
  <si>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</si>
  <si>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</si>
  <si>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</si>
  <si>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</si>
  <si>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</si>
  <si>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</si>
  <si>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</si>
  <si>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</si>
  <si>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</si>
  <si>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</si>
  <si>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</si>
  <si>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</si>
  <si>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</si>
  <si>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</si>
  <si>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</si>
  <si>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</si>
  <si>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</si>
  <si>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</si>
  <si>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</si>
  <si>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</si>
  <si>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</si>
  <si>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</si>
  <si>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</si>
  <si>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</si>
  <si>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</si>
  <si>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</si>
  <si>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</si>
  <si>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</si>
  <si>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</si>
  <si>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</si>
  <si>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</si>
  <si>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</si>
  <si>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</si>
  <si>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</si>
  <si>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</si>
  <si>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</si>
  <si>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</si>
  <si>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</si>
  <si>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</si>
  <si>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</si>
  <si>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</si>
  <si>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</si>
  <si>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</si>
  <si>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</si>
  <si>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</si>
  <si>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</si>
  <si>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</si>
  <si>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</si>
  <si>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</si>
  <si>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</si>
  <si>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</si>
  <si>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</si>
  <si>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</si>
  <si>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</si>
  <si>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</si>
  <si>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</si>
  <si>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</si>
  <si>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</si>
  <si>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</si>
  <si>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</si>
  <si>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</si>
  <si>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</si>
  <si>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</si>
  <si>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</si>
  <si>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</si>
  <si>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</si>
  <si>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</si>
  <si>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</si>
  <si>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</si>
  <si>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</si>
  <si>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</si>
  <si>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</si>
  <si>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</si>
  <si>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</si>
  <si>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</si>
  <si>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</si>
  <si>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</si>
  <si>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</si>
  <si>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</si>
  <si>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</si>
  <si>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</si>
  <si>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</si>
  <si>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</si>
  <si>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</si>
  <si>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</si>
  <si>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</si>
  <si>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</si>
  <si>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</si>
  <si>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</si>
  <si>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</si>
  <si>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</si>
  <si>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</si>
  <si>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</si>
  <si>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</si>
  <si>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</si>
  <si>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</si>
  <si>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</si>
  <si>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</si>
  <si>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</si>
  <si>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</si>
  <si>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</si>
  <si>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</si>
  <si>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</si>
  <si>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</si>
  <si>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</si>
  <si>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</si>
  <si>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</si>
  <si>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</si>
  <si>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</si>
  <si>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</si>
  <si>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</si>
  <si>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</si>
  <si>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</si>
  <si>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</si>
  <si>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</si>
  <si>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</si>
  <si>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</si>
  <si>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</si>
  <si>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</si>
  <si>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</si>
  <si>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</si>
  <si>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</si>
  <si>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</si>
  <si>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</si>
  <si>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</si>
  <si>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</si>
  <si>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</si>
  <si>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</si>
  <si>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</si>
  <si>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</si>
  <si>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</si>
  <si>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</si>
  <si>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</si>
  <si>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</si>
  <si>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</si>
  <si>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</si>
  <si>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</si>
  <si>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</si>
  <si>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</si>
  <si>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</si>
  <si>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</si>
  <si>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</si>
  <si>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</si>
  <si>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</si>
  <si>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</si>
  <si>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</si>
  <si>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</si>
  <si>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</si>
  <si>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</si>
  <si>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</si>
  <si>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</si>
  <si>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</si>
  <si>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</si>
  <si>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</si>
  <si>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</si>
  <si>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</si>
  <si>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</si>
  <si>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</si>
  <si>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</si>
  <si>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</si>
  <si>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</si>
  <si>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</si>
  <si>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</si>
  <si>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</si>
  <si>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</si>
  <si>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</si>
  <si>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</si>
  <si>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</si>
  <si>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</si>
  <si>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</si>
  <si>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</si>
  <si>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</si>
  <si>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</si>
  <si>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</si>
  <si>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</si>
  <si>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</si>
  <si>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</si>
  <si>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</si>
  <si>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</si>
  <si>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</si>
  <si>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</si>
  <si>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</si>
  <si>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</si>
  <si>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</si>
  <si>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</si>
  <si>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</si>
  <si>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</si>
  <si>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</si>
  <si>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</si>
  <si>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</si>
  <si>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</si>
  <si>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</si>
  <si>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</si>
  <si>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</si>
  <si>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</si>
  <si>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</si>
  <si>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</si>
  <si>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</si>
  <si>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</si>
  <si>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</si>
  <si>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</si>
  <si>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</si>
  <si>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</si>
  <si>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</si>
  <si>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</si>
  <si>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</si>
  <si>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</si>
  <si>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</si>
  <si>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</si>
  <si>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</si>
  <si>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</si>
  <si>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</si>
  <si>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</si>
  <si>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</si>
  <si>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</si>
  <si>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</si>
  <si>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</si>
  <si>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</si>
  <si>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</si>
  <si>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</si>
  <si>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</si>
  <si>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</si>
  <si>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</si>
  <si>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</si>
  <si>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</si>
  <si>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</si>
  <si>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</si>
  <si>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</si>
  <si>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</si>
  <si>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</si>
  <si>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</si>
  <si>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</si>
  <si>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</si>
  <si>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</si>
  <si>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</si>
  <si>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</si>
  <si>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</si>
  <si>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</si>
  <si>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</si>
  <si>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</si>
  <si>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</si>
  <si>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</si>
  <si>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</si>
  <si>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</si>
  <si>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</si>
  <si>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</si>
  <si>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</si>
  <si>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</si>
  <si>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</si>
  <si>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</si>
  <si>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</si>
  <si>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</si>
  <si>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</si>
  <si>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</si>
  <si>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</si>
  <si>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</si>
  <si>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</si>
  <si>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</si>
  <si>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</si>
  <si>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</si>
  <si>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</si>
  <si>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</si>
  <si>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</si>
  <si>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</si>
  <si>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</si>
  <si>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</si>
  <si>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</si>
  <si>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</si>
  <si>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</si>
  <si>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</si>
  <si>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</si>
  <si>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</si>
  <si>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</si>
  <si>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</si>
  <si>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</si>
  <si>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</si>
  <si>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</si>
  <si>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</si>
  <si>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</si>
  <si>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</si>
  <si>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</si>
  <si>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</si>
  <si>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</si>
  <si>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</si>
  <si>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</si>
  <si>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</si>
  <si>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</si>
  <si>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</si>
  <si>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</si>
  <si>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</si>
  <si>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</si>
  <si>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</si>
  <si>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</si>
  <si>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</si>
  <si>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</si>
  <si>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</si>
  <si>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</si>
  <si>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</si>
  <si>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</si>
  <si>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</si>
  <si>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</si>
  <si>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</si>
  <si>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</si>
  <si>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</si>
  <si>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</si>
  <si>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</si>
  <si>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</si>
  <si>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</si>
  <si>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</si>
  <si>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</si>
  <si>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</si>
  <si>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</si>
  <si>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</si>
  <si>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</si>
  <si>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</si>
  <si>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</si>
  <si>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</si>
  <si>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</si>
  <si>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</si>
  <si>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</si>
  <si>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</si>
  <si>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</si>
  <si>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</si>
  <si>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</si>
  <si>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</si>
  <si>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</si>
  <si>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</si>
  <si>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</si>
  <si>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</si>
  <si>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</si>
  <si>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</si>
  <si>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</si>
  <si>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</si>
  <si>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</si>
  <si>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</si>
  <si>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</si>
  <si>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</si>
  <si>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</si>
  <si>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</si>
  <si>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</si>
  <si>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</si>
  <si>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</si>
  <si>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</si>
  <si>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</si>
  <si>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</si>
  <si>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</si>
  <si>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</si>
  <si>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</si>
  <si>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</si>
  <si>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</si>
  <si>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</si>
  <si>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</si>
  <si>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</si>
  <si>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</si>
  <si>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</si>
  <si>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</si>
  <si>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</si>
  <si>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</si>
  <si>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</si>
  <si>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</si>
  <si>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</si>
  <si>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</si>
  <si>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</si>
  <si>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</si>
  <si>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</si>
  <si>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</si>
  <si>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</si>
  <si>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</si>
  <si>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</si>
  <si>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</si>
  <si>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</si>
  <si>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</si>
  <si>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</si>
  <si>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</si>
  <si>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</si>
  <si>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</si>
  <si>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</si>
  <si>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</si>
  <si>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</si>
  <si>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</si>
  <si>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</si>
  <si>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</si>
  <si>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</si>
  <si>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</si>
  <si>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</si>
  <si>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</si>
  <si>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</si>
  <si>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</si>
  <si>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</si>
  <si>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</si>
  <si>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</si>
  <si>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</si>
  <si>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</si>
  <si>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</si>
  <si>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</si>
  <si>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</si>
  <si>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</si>
  <si>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</si>
  <si>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</si>
  <si>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</si>
  <si>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</si>
  <si>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</si>
  <si>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</si>
  <si>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</si>
  <si>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</si>
  <si>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</si>
  <si>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</si>
  <si>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</si>
  <si>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</si>
  <si>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</si>
  <si>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</si>
  <si>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</si>
  <si>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</si>
  <si>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</si>
  <si>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</si>
  <si>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</si>
  <si>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</si>
  <si>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</si>
  <si>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</si>
  <si>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</si>
  <si>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</si>
  <si>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</si>
  <si>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</si>
  <si>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</si>
  <si>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</si>
  <si>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</si>
  <si>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</si>
  <si>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</si>
  <si>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</si>
  <si>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</si>
  <si>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</si>
  <si>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</si>
  <si>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</si>
  <si>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</si>
  <si>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</si>
  <si>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</si>
  <si>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</si>
  <si>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</si>
  <si>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</si>
  <si>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</si>
  <si>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</si>
  <si>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</si>
  <si>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</si>
  <si>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</si>
  <si>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</si>
  <si>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</si>
  <si>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</si>
  <si>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</si>
  <si>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</si>
  <si>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</si>
  <si>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</si>
  <si>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</si>
  <si>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</si>
  <si>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</si>
  <si>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</si>
  <si>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</si>
  <si>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</si>
  <si>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</si>
  <si>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</si>
  <si>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</si>
  <si>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</si>
  <si>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</si>
  <si>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</si>
  <si>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</si>
  <si>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</si>
  <si>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</si>
  <si>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</si>
  <si>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</si>
  <si>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</si>
  <si>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</si>
  <si>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</si>
  <si>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</si>
  <si>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</si>
  <si>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</si>
  <si>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</si>
  <si>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</si>
  <si>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</si>
  <si>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</si>
  <si>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</si>
  <si>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</si>
  <si>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</si>
  <si>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</si>
  <si>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</si>
  <si>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</si>
  <si>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</si>
  <si>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</si>
  <si>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</si>
  <si>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</si>
  <si>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</si>
  <si>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</si>
  <si>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</si>
  <si>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</si>
  <si>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</si>
  <si>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</si>
  <si>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</si>
  <si>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</si>
  <si>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</si>
  <si>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</si>
  <si>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</si>
  <si>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</si>
  <si>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</si>
  <si>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</si>
  <si>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</si>
  <si>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</si>
  <si>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</si>
  <si>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</si>
  <si>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</si>
  <si>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</si>
  <si>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</si>
  <si>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</si>
  <si>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</si>
  <si>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</si>
  <si>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</si>
  <si>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</si>
  <si>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</si>
  <si>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</si>
  <si>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</si>
  <si>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</si>
  <si>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</si>
  <si>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</si>
  <si>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</si>
  <si>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</si>
  <si>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</si>
  <si>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</si>
  <si>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</si>
  <si>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</si>
  <si>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</si>
  <si>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</si>
  <si>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</si>
  <si>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</si>
  <si>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</si>
  <si>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</si>
  <si>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</si>
  <si>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</si>
  <si>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</si>
  <si>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</si>
  <si>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</si>
  <si>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</si>
  <si>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</si>
  <si>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</si>
  <si>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</si>
  <si>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</si>
  <si>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</si>
  <si>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</si>
  <si>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</si>
  <si>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</si>
  <si>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</si>
  <si>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</si>
  <si>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</si>
  <si>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</si>
  <si>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</si>
  <si>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</si>
  <si>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</si>
  <si>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</si>
  <si>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</si>
  <si>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</si>
  <si>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</si>
  <si>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</si>
  <si>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</si>
  <si>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</si>
  <si>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</si>
  <si>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</si>
  <si>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</si>
  <si>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</si>
  <si>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</si>
  <si>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</si>
  <si>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</si>
  <si>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</si>
  <si>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</si>
  <si>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</si>
  <si>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</si>
  <si>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</si>
  <si>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</si>
  <si>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</si>
  <si>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</si>
  <si>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</si>
  <si>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</si>
  <si>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</si>
  <si>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</si>
  <si>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</si>
  <si>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</si>
  <si>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</si>
  <si>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</si>
  <si>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</si>
  <si>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</si>
  <si>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</si>
  <si>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</si>
  <si>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</si>
  <si>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</si>
  <si>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</si>
  <si>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</si>
  <si>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</si>
  <si>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</si>
  <si>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</si>
  <si>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</si>
  <si>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</si>
  <si>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</si>
  <si>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</si>
  <si>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</si>
  <si>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</si>
  <si>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</si>
  <si>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</si>
  <si>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</si>
  <si>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</si>
  <si>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</si>
  <si>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</si>
  <si>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</si>
  <si>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</si>
  <si>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</si>
  <si>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</si>
  <si>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</si>
  <si>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</si>
  <si>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</si>
  <si>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</si>
  <si>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</si>
  <si>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</si>
  <si>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</si>
  <si>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</si>
  <si>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</si>
  <si>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</si>
  <si>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</si>
  <si>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</si>
  <si>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</si>
  <si>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</si>
  <si>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</si>
  <si>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</si>
  <si>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</si>
  <si>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</si>
  <si>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</si>
  <si>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</si>
  <si>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</si>
  <si>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</si>
  <si>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</si>
  <si>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</si>
  <si>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</si>
  <si>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</si>
  <si>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</si>
  <si>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</si>
  <si>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</si>
  <si>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</si>
  <si>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</si>
  <si>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</si>
  <si>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</si>
  <si>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</si>
  <si>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</si>
  <si>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</si>
  <si>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</si>
  <si>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</si>
  <si>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</si>
  <si>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</si>
  <si>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</si>
  <si>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</si>
  <si>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</si>
  <si>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</si>
  <si>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</si>
  <si>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</si>
  <si>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</si>
  <si>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</si>
  <si>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</si>
  <si>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</si>
  <si>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</si>
  <si>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</si>
  <si>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</si>
  <si>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</si>
  <si>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</si>
  <si>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</si>
  <si>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</si>
  <si>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</si>
  <si>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</si>
  <si>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</si>
  <si>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</si>
  <si>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</si>
  <si>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</si>
  <si>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</si>
  <si>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</si>
  <si>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</si>
  <si>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</si>
  <si>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</si>
  <si>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</si>
  <si>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</si>
  <si>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</si>
  <si>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</si>
  <si>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</si>
  <si>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</si>
  <si>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</si>
  <si>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</si>
  <si>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</si>
  <si>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</si>
  <si>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</si>
  <si>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</si>
  <si>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</si>
  <si>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</si>
  <si>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</si>
  <si>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</si>
  <si>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</si>
  <si>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</si>
  <si>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</si>
  <si>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</si>
  <si>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</si>
  <si>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</si>
  <si>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</si>
  <si>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</si>
  <si>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</si>
  <si>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</si>
  <si>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</si>
  <si>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</si>
  <si>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</si>
  <si>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</si>
  <si>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</si>
  <si>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</si>
  <si>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</si>
  <si>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</si>
  <si>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</si>
  <si>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</si>
  <si>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</si>
  <si>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</si>
  <si>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</si>
  <si>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</si>
  <si>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</si>
  <si>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</si>
  <si>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</si>
  <si>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</si>
  <si>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</si>
  <si>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</si>
  <si>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</si>
  <si>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</si>
  <si>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</si>
  <si>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</si>
  <si>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</si>
  <si>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</si>
  <si>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</si>
  <si>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</si>
  <si>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</si>
  <si>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</si>
  <si>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</si>
  <si>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</si>
  <si>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</si>
  <si>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</si>
  <si>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</si>
  <si>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</si>
  <si>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</si>
  <si>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</si>
  <si>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</si>
  <si>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</si>
  <si>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</si>
  <si>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</si>
  <si>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</si>
  <si>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</si>
  <si>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</si>
  <si>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</si>
  <si>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</si>
  <si>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</si>
  <si>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</si>
  <si>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</si>
  <si>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</si>
  <si>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</si>
  <si>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</si>
  <si>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</si>
  <si>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</si>
  <si>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</si>
  <si>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</si>
  <si>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</si>
  <si>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</si>
  <si>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</si>
  <si>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</si>
  <si>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</si>
  <si>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</si>
  <si>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</si>
  <si>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</si>
  <si>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</si>
  <si>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</si>
  <si>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</si>
  <si>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</si>
  <si>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</si>
  <si>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</si>
  <si>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</si>
  <si>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</si>
  <si>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</si>
  <si>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</si>
  <si>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</si>
  <si>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</si>
  <si>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</si>
  <si>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</si>
  <si>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</si>
  <si>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</si>
  <si>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</si>
  <si>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</si>
  <si>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</si>
  <si>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</si>
  <si>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</si>
  <si>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</si>
  <si>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</si>
  <si>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</si>
  <si>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</si>
  <si>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</si>
  <si>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</si>
  <si>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</si>
  <si>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</si>
  <si>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</si>
  <si>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</si>
  <si>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</si>
  <si>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</si>
  <si>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</si>
  <si>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</si>
  <si>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</si>
  <si>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</si>
  <si>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</si>
  <si>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</si>
  <si>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</si>
  <si>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</si>
  <si>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</si>
  <si>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</si>
  <si>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</si>
  <si>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</si>
  <si>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</si>
  <si>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</si>
  <si>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</si>
  <si>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</si>
  <si>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</si>
  <si>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</si>
  <si>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</si>
  <si>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</si>
  <si>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</si>
  <si>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</si>
  <si>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</si>
  <si>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</si>
  <si>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</si>
  <si>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</si>
  <si>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</si>
  <si>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</si>
  <si>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</si>
  <si>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</si>
  <si>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</si>
  <si>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</si>
  <si>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</si>
  <si>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</si>
  <si>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</si>
  <si>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</si>
  <si>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</si>
  <si>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</si>
  <si>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</si>
  <si>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</si>
  <si>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</si>
  <si>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</si>
  <si>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</si>
  <si>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</si>
  <si>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</si>
  <si>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</si>
  <si>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</si>
  <si>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</si>
  <si>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</si>
  <si>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</si>
  <si>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</si>
  <si>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</si>
  <si>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</si>
  <si>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</si>
  <si>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</si>
  <si>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</si>
  <si>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</si>
  <si>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</si>
  <si>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</si>
  <si>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</si>
  <si>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</si>
  <si>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</si>
  <si>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</si>
  <si>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</si>
  <si>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</si>
  <si>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</si>
  <si>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</si>
  <si>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</si>
  <si>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</si>
  <si>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</si>
  <si>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</si>
  <si>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</si>
  <si>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</si>
  <si>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</si>
  <si>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</si>
  <si>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</si>
  <si>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</si>
  <si>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</si>
  <si>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</si>
  <si>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</si>
  <si>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</si>
  <si>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</si>
  <si>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</si>
  <si>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</si>
  <si>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</si>
  <si>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</si>
  <si>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</si>
  <si>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</si>
  <si>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</si>
  <si>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</si>
  <si>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</si>
  <si>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</si>
  <si>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</si>
  <si>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</si>
  <si>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</si>
  <si>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</si>
  <si>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</si>
  <si>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</si>
  <si>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</si>
  <si>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</si>
  <si>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</si>
  <si>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</si>
  <si>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</si>
  <si>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</si>
  <si>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</si>
  <si>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</si>
  <si>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</si>
  <si>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</si>
  <si>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</si>
  <si>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</si>
  <si>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</si>
  <si>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</si>
  <si>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</si>
  <si>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</si>
  <si>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</si>
  <si>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</si>
  <si>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</si>
  <si>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</si>
  <si>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</si>
  <si>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</si>
  <si>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</si>
  <si>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</si>
  <si>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</si>
  <si>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</si>
  <si>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</si>
  <si>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</si>
  <si>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</si>
  <si>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</si>
  <si>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</si>
  <si>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</si>
  <si>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</si>
  <si>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</si>
  <si>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</si>
  <si>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</si>
  <si>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</si>
  <si>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</si>
  <si>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</si>
  <si>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</si>
  <si>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</si>
  <si>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</si>
  <si>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</si>
  <si>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</si>
  <si>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</si>
  <si>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</si>
  <si>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</si>
  <si>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</si>
  <si>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</si>
  <si>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</si>
  <si>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</si>
  <si>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</si>
  <si>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</si>
  <si>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</si>
  <si>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</si>
  <si>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</si>
  <si>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</si>
  <si>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</si>
  <si>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</si>
  <si>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</si>
  <si>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</si>
  <si>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</si>
  <si>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</si>
  <si>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</si>
  <si>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</si>
  <si>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</si>
  <si>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</si>
  <si>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</si>
  <si>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</si>
  <si>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</si>
  <si>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</si>
  <si>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</si>
  <si>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</si>
  <si>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</si>
  <si>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</si>
  <si>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</si>
  <si>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</si>
  <si>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</si>
  <si>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</si>
  <si>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</si>
  <si>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</si>
  <si>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</si>
  <si>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</si>
  <si>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</si>
  <si>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</si>
  <si>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</si>
  <si>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</si>
  <si>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</si>
  <si>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</si>
  <si>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</si>
  <si>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</si>
  <si>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</si>
  <si>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</si>
  <si>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</si>
  <si>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</si>
  <si>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</si>
  <si>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</si>
  <si>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</si>
  <si>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</si>
  <si>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</si>
  <si>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</si>
  <si>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</si>
  <si>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</si>
  <si>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</si>
  <si>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</si>
  <si>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</si>
  <si>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</si>
  <si>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</si>
  <si>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</si>
  <si>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</si>
  <si>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</si>
  <si>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</si>
  <si>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</si>
  <si>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</si>
  <si>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</si>
  <si>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</si>
  <si>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</si>
  <si>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</si>
  <si>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</si>
  <si>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</si>
  <si>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</si>
  <si>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</si>
  <si>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</si>
  <si>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</si>
  <si>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</si>
  <si>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</si>
  <si>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</si>
  <si>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</si>
  <si>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</si>
  <si>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</si>
  <si>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</si>
  <si>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</si>
  <si>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</si>
  <si>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</si>
  <si>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</si>
  <si>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</si>
  <si>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</si>
  <si>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</si>
  <si>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</si>
  <si>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</si>
  <si>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</si>
  <si>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</si>
  <si>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</si>
  <si>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</si>
  <si>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</si>
  <si>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</si>
  <si>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</si>
  <si>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</si>
  <si>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</si>
  <si>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</si>
  <si>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</si>
  <si>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</si>
  <si>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</si>
  <si>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</si>
  <si>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</si>
  <si>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</si>
  <si>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</si>
  <si>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</si>
  <si>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</si>
  <si>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</si>
  <si>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</si>
  <si>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</si>
  <si>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</si>
  <si>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</si>
  <si>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</si>
  <si>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</si>
  <si>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</si>
  <si>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</si>
  <si>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</si>
  <si>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</si>
  <si>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</si>
  <si>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</si>
  <si>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</si>
  <si>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</si>
  <si>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</si>
  <si>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</si>
  <si>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</si>
  <si>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</si>
  <si>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</si>
  <si>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</si>
  <si>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</si>
  <si>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</si>
  <si>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</si>
  <si>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</si>
  <si>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</si>
  <si>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</si>
  <si>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</si>
  <si>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</si>
  <si>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</si>
  <si>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</si>
  <si>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</si>
  <si>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</si>
  <si>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</si>
  <si>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</si>
  <si>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</si>
  <si>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</si>
  <si>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</si>
  <si>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</si>
  <si>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</si>
  <si>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</si>
  <si>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</si>
  <si>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</si>
  <si>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</si>
  <si>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</si>
  <si>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</si>
  <si>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</si>
  <si>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</si>
  <si>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</si>
  <si>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</si>
  <si>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</si>
  <si>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</si>
  <si>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</si>
  <si>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</si>
  <si>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</si>
  <si>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</si>
  <si>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</si>
  <si>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</si>
  <si>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</si>
  <si>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</si>
  <si>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</si>
  <si>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</si>
  <si>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</si>
  <si>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</si>
  <si>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</si>
  <si>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</si>
  <si>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</si>
  <si>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</si>
  <si>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</si>
  <si>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</si>
  <si>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</si>
  <si>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</si>
  <si>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</si>
  <si>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</si>
  <si>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</si>
  <si>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</si>
  <si>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</si>
  <si>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</si>
  <si>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</si>
  <si>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</si>
  <si>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</si>
  <si>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</si>
  <si>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</si>
  <si>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</si>
  <si>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</si>
  <si>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</si>
  <si>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</si>
  <si>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</si>
  <si>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</si>
  <si>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</si>
  <si>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</si>
  <si>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</si>
  <si>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</si>
  <si>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</si>
  <si>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</si>
  <si>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</si>
  <si>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</si>
  <si>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</si>
  <si>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</si>
  <si>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</si>
  <si>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</si>
  <si>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</si>
  <si>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</si>
  <si>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</si>
  <si>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</si>
  <si>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</si>
  <si>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</si>
  <si>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</si>
  <si>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</si>
  <si>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</si>
  <si>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</si>
  <si>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</si>
  <si>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</si>
  <si>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</si>
  <si>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</si>
  <si>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</si>
  <si>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</si>
  <si>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</si>
  <si>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</si>
  <si>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</si>
  <si>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</si>
  <si>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</si>
  <si>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</si>
  <si>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</si>
  <si>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</si>
  <si>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</si>
  <si>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</si>
  <si>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</si>
  <si>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</si>
  <si>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</si>
  <si>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</si>
  <si>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</si>
  <si>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</si>
  <si>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</si>
  <si>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</si>
  <si>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</si>
  <si>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</si>
  <si>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</si>
  <si>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</si>
  <si>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</si>
  <si>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</si>
  <si>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</si>
  <si>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</si>
  <si>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</si>
  <si>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</si>
  <si>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</si>
  <si>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</si>
  <si>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</si>
  <si>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</si>
  <si>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</si>
  <si>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</si>
  <si>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</si>
  <si>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</si>
  <si>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</si>
  <si>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</si>
  <si>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</si>
  <si>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</si>
  <si>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</si>
  <si>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</si>
  <si>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</si>
  <si>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</si>
  <si>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</si>
  <si>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</si>
  <si>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</si>
  <si>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</si>
  <si>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</si>
  <si>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</si>
  <si>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</si>
  <si>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</si>
  <si>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</si>
  <si>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</si>
  <si>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</si>
  <si>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</si>
  <si>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</si>
  <si>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</si>
  <si>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</si>
  <si>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</si>
  <si>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</si>
  <si>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</si>
  <si>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</si>
  <si>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</si>
  <si>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</si>
  <si>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</si>
  <si>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</si>
  <si>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</si>
  <si>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</si>
  <si>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</si>
  <si>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</si>
  <si>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</si>
  <si>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</si>
  <si>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</si>
  <si>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</si>
  <si>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</si>
  <si>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</si>
  <si>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</si>
  <si>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</si>
  <si>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</si>
  <si>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</si>
  <si>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</si>
  <si>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</si>
  <si>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</si>
  <si>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</si>
  <si>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</si>
  <si>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</si>
  <si>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</si>
  <si>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</si>
  <si>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</si>
  <si>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</si>
  <si>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</si>
  <si>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</si>
  <si>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</si>
  <si>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</si>
  <si>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</si>
  <si>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</si>
  <si>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</si>
  <si>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</si>
  <si>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</si>
  <si>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</si>
  <si>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</si>
  <si>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</si>
  <si>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</si>
  <si>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</si>
  <si>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</si>
  <si>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</si>
  <si>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</si>
  <si>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</si>
  <si>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</si>
  <si>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</si>
  <si>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</si>
  <si>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</si>
  <si>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</si>
  <si>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</si>
  <si>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</si>
  <si>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</si>
  <si>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</si>
  <si>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</si>
  <si>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</si>
  <si>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</si>
  <si>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</si>
  <si>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</si>
  <si>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</si>
  <si>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</si>
  <si>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</si>
  <si>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</si>
  <si>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</si>
  <si>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</si>
  <si>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</si>
  <si>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</si>
  <si>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</si>
  <si>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</si>
  <si>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</si>
  <si>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</si>
  <si>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</si>
  <si>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</si>
  <si>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</si>
  <si>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</si>
  <si>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</si>
  <si>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</si>
  <si>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</si>
  <si>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</si>
  <si>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</si>
  <si>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</si>
  <si>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</si>
  <si>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</si>
  <si>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</si>
  <si>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</si>
  <si>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</si>
  <si>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</si>
  <si>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</si>
  <si>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</si>
  <si>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</si>
  <si>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</si>
  <si>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</si>
  <si>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</si>
  <si>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</si>
  <si>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</si>
  <si>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</si>
  <si>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</si>
  <si>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</si>
  <si>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</si>
  <si>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</si>
  <si>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</si>
  <si>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</si>
  <si>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</si>
  <si>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</si>
  <si>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</si>
  <si>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</si>
  <si>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</si>
  <si>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</si>
  <si>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</si>
  <si>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</si>
  <si>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</si>
  <si>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</si>
  <si>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</si>
  <si>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</si>
  <si>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</si>
  <si>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</si>
  <si>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</si>
  <si>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</si>
  <si>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</si>
  <si>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</si>
  <si>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</si>
  <si>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</si>
  <si>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</si>
  <si>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</si>
  <si>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</si>
  <si>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</si>
  <si>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</si>
  <si>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</si>
  <si>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</si>
  <si>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</si>
  <si>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</si>
  <si>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</si>
  <si>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</si>
  <si>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</si>
  <si>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</si>
  <si>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</si>
  <si>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</si>
  <si>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</si>
  <si>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</si>
  <si>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</si>
  <si>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</si>
  <si>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</si>
  <si>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</si>
  <si>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</si>
  <si>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</si>
  <si>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</si>
  <si>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</si>
  <si>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</si>
  <si>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</si>
  <si>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</si>
  <si>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</si>
  <si>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</si>
  <si>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</si>
  <si>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</si>
  <si>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</si>
  <si>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</si>
  <si>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</si>
  <si>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</si>
  <si>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</si>
  <si>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</si>
  <si>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</si>
  <si>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</si>
  <si>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</si>
  <si>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</si>
  <si>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</si>
  <si>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</si>
  <si>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</si>
  <si>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</si>
  <si>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</si>
  <si>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</si>
  <si>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</si>
  <si>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</si>
  <si>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</si>
  <si>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</si>
  <si>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</si>
  <si>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</si>
  <si>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</si>
  <si>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</si>
  <si>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</si>
  <si>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</si>
  <si>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</si>
  <si>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</si>
  <si>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</si>
  <si>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</si>
  <si>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</si>
  <si>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</si>
  <si>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</si>
  <si>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</si>
  <si>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</si>
  <si>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</si>
  <si>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</si>
  <si>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</si>
  <si>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</si>
  <si>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</si>
  <si>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</si>
  <si>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</si>
  <si>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</si>
  <si>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</si>
  <si>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</si>
  <si>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</si>
  <si>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</si>
  <si>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</si>
  <si>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</si>
  <si>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</si>
  <si>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</si>
  <si>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</si>
  <si>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</si>
  <si>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</si>
  <si>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</si>
  <si>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</si>
  <si>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</si>
  <si>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</si>
  <si>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</si>
  <si>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</si>
  <si>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</si>
  <si>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</si>
  <si>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</si>
  <si>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</si>
  <si>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</si>
  <si>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</si>
  <si>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</si>
  <si>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</si>
  <si>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</si>
  <si>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</si>
  <si>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</si>
  <si>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</si>
  <si>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</si>
  <si>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</si>
  <si>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</si>
  <si>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</si>
  <si>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</si>
  <si>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</si>
  <si>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</si>
  <si>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</si>
  <si>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</si>
  <si>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</si>
  <si>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</si>
  <si>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</si>
  <si>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</si>
  <si>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</si>
  <si>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</si>
  <si>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</si>
  <si>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</si>
  <si>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</si>
  <si>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</si>
  <si>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</si>
  <si>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</si>
  <si>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</si>
  <si>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</si>
  <si>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</si>
  <si>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</si>
  <si>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</si>
  <si>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</si>
  <si>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</si>
  <si>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</si>
  <si>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</si>
  <si>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</si>
  <si>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</si>
  <si>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</si>
  <si>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</si>
  <si>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</si>
  <si>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</si>
  <si>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</si>
  <si>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</si>
  <si>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</si>
  <si>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</si>
  <si>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</si>
  <si>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</si>
  <si>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</si>
  <si>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</si>
  <si>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</si>
  <si>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</si>
  <si>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</si>
  <si>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</si>
  <si>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</si>
  <si>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</si>
  <si>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</si>
  <si>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</si>
  <si>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</si>
  <si>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</si>
  <si>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</si>
  <si>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</si>
  <si>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</si>
  <si>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</si>
  <si>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</si>
  <si>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</si>
  <si>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</si>
  <si>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</si>
  <si>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</si>
  <si>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</si>
  <si>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</si>
  <si>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</si>
  <si>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</si>
  <si>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</si>
  <si>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</si>
  <si>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</si>
  <si>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</si>
  <si>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</si>
  <si>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</si>
  <si>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</si>
  <si>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</si>
  <si>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</si>
  <si>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</si>
  <si>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</si>
  <si>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</si>
  <si>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</si>
  <si>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</si>
  <si>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</si>
  <si>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</si>
  <si>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</si>
  <si>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</si>
  <si>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</si>
  <si>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</si>
  <si>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</si>
  <si>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</si>
  <si>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</si>
  <si>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</si>
  <si>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</si>
  <si>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</si>
  <si>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</si>
  <si>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</si>
  <si>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</si>
  <si>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</si>
  <si>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</si>
  <si>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</si>
  <si>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</si>
  <si>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</si>
  <si>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</si>
  <si>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</si>
  <si>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</si>
  <si>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</si>
  <si>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</si>
  <si>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</si>
  <si>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</si>
  <si>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</si>
  <si>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</si>
  <si>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</si>
  <si>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</si>
  <si>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</si>
  <si>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</si>
  <si>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</si>
  <si>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</si>
  <si>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</si>
  <si>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</si>
  <si>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</si>
  <si>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</si>
  <si>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</si>
  <si>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</si>
  <si>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</si>
  <si>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</si>
  <si>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</si>
  <si>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</si>
  <si>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</si>
  <si>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</si>
  <si>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</si>
  <si>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</si>
  <si>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</si>
  <si>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</si>
  <si>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</si>
  <si>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</si>
  <si>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</si>
  <si>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</si>
  <si>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</si>
  <si>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</si>
  <si>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</si>
  <si>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</si>
  <si>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</si>
  <si>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</si>
  <si>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</si>
  <si>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</si>
  <si>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</si>
  <si>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</si>
  <si>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</si>
  <si>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</si>
  <si>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</si>
  <si>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</si>
  <si>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</si>
  <si>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</si>
  <si>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</si>
  <si>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</si>
  <si>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</si>
  <si>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</si>
  <si>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</si>
  <si>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</si>
  <si>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</si>
  <si>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</si>
  <si>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</si>
  <si>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</si>
  <si>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</si>
  <si>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</si>
  <si>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</si>
  <si>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</si>
  <si>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</si>
  <si>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</si>
  <si>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</si>
  <si>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</si>
  <si>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</si>
  <si>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</si>
  <si>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</si>
  <si>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</si>
  <si>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</si>
  <si>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</si>
  <si>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</si>
  <si>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</si>
  <si>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</si>
  <si>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</si>
  <si>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</si>
  <si>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</si>
  <si>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</si>
  <si>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</si>
  <si>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</si>
  <si>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</si>
  <si>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</si>
  <si>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</si>
  <si>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</si>
  <si>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</si>
  <si>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</si>
  <si>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</si>
  <si>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</si>
  <si>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</si>
  <si>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</si>
  <si>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</si>
  <si>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</si>
  <si>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</si>
  <si>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</si>
  <si>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</si>
  <si>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</si>
  <si>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</si>
  <si>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</si>
  <si>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</si>
  <si>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</si>
  <si>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</si>
  <si>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</si>
  <si>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</si>
  <si>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</si>
  <si>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</si>
  <si>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</si>
  <si>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</si>
  <si>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</si>
  <si>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</si>
  <si>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</si>
  <si>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</si>
  <si>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</si>
  <si>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</si>
  <si>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</si>
  <si>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</si>
  <si>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</si>
  <si>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</si>
  <si>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</si>
  <si>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</si>
  <si>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</si>
  <si>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</si>
  <si>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</si>
  <si>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</si>
  <si>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</si>
  <si>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</si>
  <si>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</si>
  <si>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</si>
  <si>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</si>
  <si>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</si>
  <si>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</si>
  <si>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</si>
  <si>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</si>
  <si>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</si>
  <si>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</si>
  <si>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</si>
  <si>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</si>
  <si>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</si>
  <si>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</si>
  <si>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</si>
  <si>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</si>
  <si>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</si>
  <si>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</si>
  <si>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</si>
  <si>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</si>
  <si>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</si>
  <si>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</si>
  <si>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</si>
  <si>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</si>
  <si>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</si>
  <si>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</si>
  <si>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</si>
  <si>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</si>
  <si>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</si>
  <si>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</si>
  <si>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</si>
  <si>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</si>
  <si>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</si>
  <si>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</si>
  <si>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</si>
  <si>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</si>
  <si>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</si>
  <si>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</si>
  <si>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</si>
  <si>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</si>
  <si>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</si>
  <si>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</si>
  <si>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</si>
  <si>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</si>
  <si>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</si>
  <si>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</si>
  <si>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</si>
  <si>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</si>
  <si>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</si>
  <si>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</si>
  <si>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</si>
  <si>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</si>
  <si>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</si>
  <si>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</si>
  <si>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</si>
  <si>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</si>
  <si>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</si>
  <si>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</si>
  <si>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</si>
  <si>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</si>
  <si>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</si>
  <si>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</si>
  <si>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</si>
  <si>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</si>
  <si>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</si>
  <si>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</si>
  <si>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</si>
  <si>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</si>
  <si>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</si>
  <si>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</si>
  <si>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</si>
  <si>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</si>
  <si>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</si>
  <si>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</si>
  <si>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</si>
  <si>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</si>
  <si>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</si>
  <si>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</si>
  <si>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</si>
  <si>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</si>
  <si>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</si>
  <si>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</si>
  <si>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</si>
  <si>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</si>
  <si>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</si>
  <si>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</si>
  <si>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</si>
  <si>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</si>
  <si>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</si>
  <si>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</si>
  <si>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</si>
  <si>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</si>
  <si>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</si>
  <si>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</si>
  <si>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</si>
  <si>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</si>
  <si>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</si>
  <si>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</si>
  <si>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</si>
  <si>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</si>
  <si>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</si>
  <si>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</si>
  <si>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</si>
  <si>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</si>
  <si>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</si>
  <si>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</si>
  <si>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</si>
  <si>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</si>
  <si>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</si>
  <si>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</si>
  <si>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</si>
  <si>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</si>
  <si>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</si>
  <si>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</si>
  <si>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</si>
  <si>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</si>
  <si>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</si>
  <si>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</si>
  <si>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</si>
  <si>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</si>
  <si>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</si>
  <si>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</si>
  <si>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</si>
  <si>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</si>
  <si>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</si>
  <si>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</si>
  <si>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</si>
  <si>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</si>
  <si>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</si>
  <si>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</si>
  <si>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</si>
  <si>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</si>
  <si>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</si>
  <si>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</si>
  <si>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</si>
  <si>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</si>
  <si>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</si>
  <si>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</si>
  <si>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</si>
  <si>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</si>
  <si>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</si>
  <si>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</si>
  <si>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</si>
  <si>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</si>
  <si>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</si>
  <si>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</si>
  <si>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</si>
  <si>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</si>
  <si>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</si>
  <si>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</si>
  <si>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</si>
  <si>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</si>
  <si>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</si>
  <si>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</si>
  <si>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</si>
  <si>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</si>
  <si>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</si>
  <si>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</si>
  <si>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</si>
  <si>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</si>
  <si>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</si>
  <si>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</si>
  <si>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</si>
  <si>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</si>
  <si>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</si>
  <si>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</si>
  <si>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</si>
  <si>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</si>
  <si>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</si>
  <si>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</si>
  <si>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</si>
  <si>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</si>
  <si>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</si>
  <si>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</si>
  <si>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</si>
  <si>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</si>
  <si>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</si>
  <si>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</si>
  <si>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</si>
  <si>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</si>
  <si>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</si>
  <si>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</si>
  <si>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</si>
  <si>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</si>
  <si>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</si>
  <si>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</si>
  <si>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</si>
  <si>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</si>
  <si>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</si>
  <si>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</si>
  <si>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</si>
  <si>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</si>
  <si>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</si>
  <si>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</si>
  <si>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</si>
  <si>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</si>
  <si>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</si>
  <si>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</si>
  <si>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</si>
  <si>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</si>
  <si>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</si>
  <si>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</si>
  <si>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</si>
  <si>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</si>
  <si>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</si>
  <si>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</si>
  <si>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</si>
  <si>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</si>
  <si>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</si>
  <si>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</si>
  <si>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</si>
  <si>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</si>
  <si>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</si>
  <si>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</si>
  <si>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</si>
  <si>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</si>
  <si>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</si>
  <si>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</si>
  <si>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</si>
  <si>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</si>
  <si>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</si>
  <si>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</si>
  <si>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</si>
  <si>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</si>
  <si>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</si>
  <si>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</si>
  <si>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</si>
  <si>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</si>
  <si>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</si>
  <si>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</si>
  <si>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</si>
  <si>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</si>
  <si>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</si>
  <si>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</si>
  <si>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</si>
  <si>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</si>
  <si>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</si>
  <si>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</si>
  <si>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</si>
  <si>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</si>
  <si>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</si>
  <si>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</si>
  <si>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</si>
  <si>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</si>
  <si>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</si>
  <si>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</si>
  <si>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</si>
  <si>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</si>
  <si>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</si>
  <si>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</si>
  <si>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</si>
  <si>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</si>
  <si>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</si>
  <si>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</si>
  <si>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</si>
  <si>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</si>
  <si>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</si>
  <si>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</si>
  <si>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</si>
  <si>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</si>
  <si>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</si>
  <si>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</si>
  <si>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</si>
  <si>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</si>
  <si>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</si>
  <si>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</si>
  <si>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</si>
  <si>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</si>
  <si>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</si>
  <si>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</si>
  <si>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</si>
  <si>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</si>
  <si>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</si>
  <si>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</si>
  <si>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</si>
  <si>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</si>
  <si>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</si>
  <si>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</si>
  <si>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</si>
  <si>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</si>
  <si>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</si>
  <si>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</si>
  <si>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</si>
  <si>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</si>
  <si>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</si>
  <si>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</si>
  <si>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</si>
  <si>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</si>
  <si>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</si>
  <si>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</si>
  <si>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</si>
  <si>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</si>
  <si>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</si>
  <si>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</si>
  <si>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</si>
  <si>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</si>
  <si>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</si>
  <si>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</si>
  <si>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</si>
  <si>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</si>
  <si>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</si>
  <si>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</si>
  <si>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</si>
  <si>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</si>
  <si>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</si>
  <si>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</si>
  <si>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</si>
  <si>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</si>
  <si>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</si>
  <si>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</si>
  <si>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</si>
  <si>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</si>
  <si>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</si>
  <si>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</si>
  <si>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</si>
  <si>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</si>
  <si>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</si>
  <si>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</si>
  <si>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</si>
  <si>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</si>
  <si>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</si>
  <si>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</si>
  <si>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</si>
  <si>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</si>
  <si>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</si>
  <si>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</si>
  <si>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</si>
  <si>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</si>
  <si>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</si>
  <si>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</si>
  <si>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</si>
  <si>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</si>
  <si>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</si>
  <si>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</si>
  <si>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</si>
  <si>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</si>
  <si>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</si>
  <si>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</si>
  <si>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</si>
  <si>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</si>
  <si>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</si>
  <si>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</si>
  <si>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</si>
  <si>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</si>
  <si>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</si>
  <si>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</si>
  <si>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</si>
  <si>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</si>
  <si>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</si>
  <si>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</si>
  <si>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</si>
  <si>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</si>
  <si>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</si>
  <si>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</si>
  <si>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</si>
  <si>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</si>
  <si>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</si>
  <si>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</si>
  <si>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</si>
  <si>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</si>
  <si>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</si>
  <si>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</si>
  <si>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</si>
  <si>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</si>
  <si>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</si>
  <si>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</si>
  <si>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</si>
  <si>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</si>
  <si>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</si>
  <si>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</si>
  <si>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</si>
  <si>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</si>
  <si>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</si>
  <si>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</si>
  <si>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</si>
  <si>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</si>
  <si>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</si>
  <si>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</si>
  <si>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</si>
  <si>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</si>
  <si>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</si>
  <si>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</si>
  <si>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</si>
  <si>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</si>
  <si>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</si>
  <si>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</si>
  <si>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</si>
  <si>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</si>
  <si>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</si>
  <si>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</si>
  <si>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</si>
  <si>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</si>
  <si>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</si>
  <si>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</si>
  <si>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</si>
  <si>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</si>
  <si>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</si>
  <si>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</si>
  <si>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</si>
  <si>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</si>
  <si>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</si>
  <si>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</si>
  <si>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</si>
  <si>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</si>
  <si>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</si>
  <si>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</si>
  <si>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</si>
  <si>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</si>
  <si>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</si>
  <si>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</si>
  <si>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</si>
  <si>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</si>
  <si>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</si>
  <si>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</si>
  <si>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</si>
  <si>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</si>
  <si>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</si>
  <si>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</si>
  <si>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</si>
  <si>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</si>
  <si>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</si>
  <si>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</si>
  <si>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</si>
  <si>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</si>
  <si>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</si>
  <si>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</si>
  <si>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</si>
  <si>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</si>
  <si>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</si>
  <si>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</si>
  <si>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</si>
  <si>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</si>
  <si>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</si>
  <si>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</si>
  <si>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</si>
  <si>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</si>
  <si>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</si>
  <si>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</si>
  <si>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</si>
  <si>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</si>
  <si>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</si>
  <si>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</si>
  <si>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</si>
  <si>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</si>
  <si>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</si>
  <si>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</si>
  <si>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</si>
  <si>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</si>
  <si>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</si>
  <si>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</si>
  <si>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</si>
  <si>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</si>
  <si>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</si>
  <si>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</si>
  <si>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</si>
  <si>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</si>
  <si>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</si>
  <si>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</si>
  <si>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</si>
  <si>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</si>
  <si>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</si>
  <si>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</si>
  <si>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</si>
  <si>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</si>
  <si>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</si>
  <si>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</si>
  <si>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</si>
  <si>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</si>
  <si>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</si>
  <si>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</si>
  <si>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</si>
  <si>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</si>
  <si>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</si>
  <si>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</si>
  <si>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</si>
  <si>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</si>
  <si>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</si>
  <si>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</si>
  <si>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</si>
  <si>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</si>
  <si>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</si>
  <si>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</si>
  <si>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</si>
  <si>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</si>
  <si>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</si>
  <si>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</si>
  <si>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</si>
  <si>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</si>
  <si>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</si>
  <si>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</si>
  <si>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</si>
  <si>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</si>
  <si>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</si>
  <si>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</si>
  <si>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</si>
  <si>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</si>
  <si>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</si>
  <si>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</si>
  <si>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</si>
  <si>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</si>
  <si>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</si>
  <si>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</si>
  <si>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</si>
  <si>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</si>
  <si>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</si>
  <si>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</si>
  <si>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</si>
  <si>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</si>
  <si>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</si>
  <si>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</si>
  <si>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</si>
  <si>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</si>
  <si>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</si>
  <si>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</si>
  <si>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</si>
  <si>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</si>
  <si>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</si>
  <si>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</si>
  <si>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</si>
  <si>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</si>
  <si>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</si>
  <si>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</si>
  <si>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</si>
  <si>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</si>
  <si>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</si>
  <si>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</si>
  <si>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</si>
  <si>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</si>
  <si>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</si>
  <si>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</si>
  <si>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</si>
  <si>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</si>
  <si>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</si>
  <si>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</si>
  <si>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</si>
  <si>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</si>
  <si>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</si>
  <si>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</si>
  <si>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</si>
  <si>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</si>
  <si>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</si>
  <si>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</si>
  <si>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</si>
  <si>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</si>
  <si>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</si>
  <si>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</si>
  <si>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</si>
  <si>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</si>
  <si>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</si>
  <si>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</si>
  <si>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</si>
  <si>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</si>
  <si>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</si>
  <si>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</si>
  <si>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</si>
  <si>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</si>
  <si>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</si>
  <si>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</si>
  <si>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</si>
  <si>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</si>
  <si>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</si>
  <si>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</si>
  <si>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</si>
  <si>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</si>
  <si>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</si>
  <si>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</si>
  <si>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</si>
  <si>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</si>
  <si>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</si>
  <si>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</si>
  <si>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</si>
  <si>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</si>
  <si>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</si>
  <si>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</si>
  <si>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</si>
  <si>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</si>
  <si>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</si>
  <si>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</si>
  <si>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</si>
  <si>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</si>
  <si>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</si>
  <si>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</si>
  <si>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</si>
  <si>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</si>
  <si>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</si>
  <si>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</si>
  <si>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</si>
  <si>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</si>
  <si>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</si>
  <si>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</si>
  <si>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</si>
  <si>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</si>
  <si>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</si>
  <si>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</si>
  <si>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</si>
  <si>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</si>
  <si>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</si>
  <si>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</si>
  <si>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</si>
  <si>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</si>
  <si>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</si>
  <si>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</si>
  <si>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</si>
  <si>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</si>
  <si>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</si>
  <si>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</si>
  <si>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</si>
  <si>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</si>
  <si>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</si>
  <si>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</si>
  <si>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</si>
  <si>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</si>
  <si>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</si>
  <si>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</si>
  <si>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</si>
  <si>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</si>
  <si>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</si>
  <si>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</si>
  <si>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</si>
  <si>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</si>
  <si>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</si>
  <si>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</si>
  <si>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</si>
  <si>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</si>
  <si>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</si>
  <si>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</si>
  <si>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</si>
  <si>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</si>
  <si>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</si>
  <si>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</si>
  <si>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</si>
  <si>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</si>
  <si>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</si>
  <si>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</si>
  <si>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</si>
  <si>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</si>
  <si>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</si>
  <si>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</si>
  <si>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</si>
  <si>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</si>
  <si>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</si>
  <si>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</si>
  <si>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</si>
  <si>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</si>
  <si>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</si>
  <si>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</si>
  <si>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</si>
  <si>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</si>
  <si>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</si>
  <si>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</si>
  <si>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</si>
  <si>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</si>
  <si>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</si>
  <si>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</si>
  <si>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</si>
  <si>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</si>
  <si>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</si>
  <si>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</si>
  <si>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</si>
  <si>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</si>
  <si>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</si>
  <si>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</si>
  <si>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</si>
  <si>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</si>
  <si>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</si>
  <si>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</si>
  <si>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</si>
  <si>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</si>
  <si>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</si>
  <si>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</si>
  <si>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</si>
  <si>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</si>
  <si>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</si>
  <si>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</si>
  <si>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</si>
  <si>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</si>
  <si>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</si>
  <si>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</si>
  <si>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</si>
  <si>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</si>
  <si>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</si>
  <si>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</si>
  <si>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</si>
  <si>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</si>
  <si>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</si>
  <si>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</si>
  <si>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</si>
  <si>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</si>
  <si>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</si>
  <si>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</si>
  <si>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</si>
  <si>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</si>
  <si>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</si>
  <si>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</si>
  <si>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</si>
  <si>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</si>
  <si>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</si>
  <si>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</si>
  <si>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</si>
  <si>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</si>
  <si>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</si>
  <si>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</si>
  <si>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</si>
  <si>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</si>
  <si>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</si>
  <si>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</si>
  <si>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</si>
  <si>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</si>
  <si>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</si>
  <si>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</si>
  <si>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</si>
  <si>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</si>
  <si>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</si>
  <si>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</si>
  <si>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</si>
  <si>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</si>
  <si>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</si>
  <si>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</si>
  <si>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</si>
  <si>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</si>
  <si>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</si>
  <si>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</si>
  <si>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</si>
  <si>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</si>
  <si>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</si>
  <si>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</si>
  <si>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</si>
  <si>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</si>
  <si>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</si>
  <si>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</si>
  <si>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</si>
  <si>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</si>
  <si>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</si>
  <si>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</si>
  <si>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</si>
  <si>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</si>
  <si>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</si>
  <si>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</si>
  <si>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</si>
  <si>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</si>
  <si>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</si>
  <si>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</si>
  <si>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</si>
  <si>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</si>
  <si>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</si>
  <si>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</si>
  <si>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</si>
  <si>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</si>
  <si>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</si>
  <si>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</si>
  <si>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</si>
  <si>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</si>
  <si>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</si>
  <si>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</si>
  <si>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</si>
  <si>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</si>
  <si>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</si>
  <si>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</si>
  <si>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</si>
  <si>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</si>
  <si>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</si>
  <si>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</si>
  <si>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</si>
  <si>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</si>
  <si>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</si>
  <si>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</si>
  <si>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</si>
  <si>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</si>
  <si>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</si>
  <si>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</si>
  <si>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</si>
  <si>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</si>
  <si>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</si>
  <si>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</si>
  <si>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</si>
  <si>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</si>
  <si>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</si>
  <si>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</si>
  <si>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</si>
  <si>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</si>
  <si>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</si>
  <si>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</si>
  <si>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</si>
  <si>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</si>
  <si>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</si>
  <si>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</si>
  <si>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</si>
  <si>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</si>
  <si>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</si>
  <si>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</si>
  <si>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</si>
  <si>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</si>
  <si>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</si>
  <si>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</si>
  <si>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</si>
  <si>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</si>
  <si>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</si>
  <si>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</si>
  <si>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</si>
  <si>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</si>
  <si>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</si>
  <si>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</si>
  <si>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</si>
  <si>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</si>
  <si>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</si>
  <si>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</si>
  <si>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</si>
  <si>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</si>
  <si>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</si>
  <si>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</si>
  <si>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</si>
  <si>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</si>
  <si>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</si>
  <si>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</si>
  <si>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</si>
  <si>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</si>
  <si>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</si>
  <si>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</si>
  <si>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</si>
  <si>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</si>
  <si>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</si>
  <si>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</si>
  <si>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</si>
  <si>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</si>
  <si>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</si>
  <si>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</si>
  <si>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</si>
  <si>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</si>
  <si>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</si>
  <si>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</si>
  <si>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</si>
  <si>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</si>
  <si>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</si>
  <si>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</si>
  <si>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</si>
  <si>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</si>
  <si>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</si>
  <si>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</si>
  <si>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</si>
  <si>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</si>
  <si>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</si>
  <si>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</si>
  <si>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</si>
  <si>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</si>
  <si>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</si>
  <si>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</si>
  <si>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</si>
  <si>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</si>
  <si>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</si>
  <si>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</si>
  <si>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</si>
  <si>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</si>
  <si>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</si>
  <si>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</si>
  <si>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</si>
  <si>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</si>
  <si>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</si>
  <si>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</si>
  <si>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</si>
  <si>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</si>
  <si>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</si>
  <si>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</si>
  <si>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</si>
  <si>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</si>
  <si>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</si>
  <si>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</si>
  <si>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</si>
  <si>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</si>
  <si>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</si>
  <si>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</si>
  <si>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</si>
  <si>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</si>
  <si>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</si>
  <si>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</si>
  <si>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</si>
  <si>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</si>
  <si>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</si>
  <si>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</si>
  <si>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</si>
  <si>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</si>
  <si>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</si>
  <si>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</si>
  <si>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</si>
  <si>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</si>
  <si>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</si>
  <si>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</si>
  <si>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</si>
  <si>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</si>
  <si>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</si>
  <si>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</si>
  <si>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</si>
  <si>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</si>
  <si>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</si>
  <si>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</si>
  <si>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</si>
  <si>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</si>
  <si>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</si>
  <si>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</si>
  <si>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</si>
  <si>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</si>
  <si>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</si>
  <si>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</si>
  <si>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</si>
  <si>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</si>
  <si>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</si>
  <si>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</si>
  <si>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</si>
  <si>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</si>
  <si>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</si>
  <si>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</si>
  <si>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</si>
  <si>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</si>
  <si>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</si>
  <si>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</si>
  <si>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</si>
  <si>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</si>
  <si>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</si>
  <si>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</si>
  <si>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</si>
  <si>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</si>
  <si>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</si>
  <si>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</si>
  <si>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</si>
  <si>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</si>
  <si>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</si>
  <si>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</si>
  <si>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</si>
  <si>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</si>
  <si>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</si>
  <si>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</si>
  <si>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</si>
  <si>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</si>
  <si>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</si>
  <si>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</si>
  <si>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</si>
  <si>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</si>
  <si>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</si>
  <si>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</si>
  <si>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</si>
  <si>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</si>
  <si>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</si>
  <si>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</si>
  <si>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</si>
  <si>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</si>
  <si>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</si>
  <si>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</si>
  <si>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</si>
  <si>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</si>
  <si>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</si>
  <si>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</si>
  <si>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</si>
  <si>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</si>
  <si>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</si>
  <si>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</si>
  <si>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</si>
  <si>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</si>
  <si>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</si>
  <si>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</si>
  <si>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</si>
  <si>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</si>
  <si>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</si>
  <si>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</si>
  <si>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</si>
  <si>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</si>
  <si>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</si>
  <si>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</si>
  <si>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</si>
  <si>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</si>
  <si>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</si>
  <si>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</si>
  <si>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</si>
  <si>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</si>
  <si>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</si>
  <si>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</si>
  <si>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</si>
  <si>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</si>
  <si>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</si>
  <si>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</si>
  <si>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</si>
  <si>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</si>
  <si>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</si>
  <si>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</si>
  <si>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</si>
  <si>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</si>
  <si>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</si>
  <si>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</si>
  <si>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</si>
  <si>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</si>
  <si>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</si>
  <si>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</si>
  <si>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</si>
  <si>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</si>
  <si>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</si>
  <si>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</si>
  <si>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</si>
  <si>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</si>
  <si>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</si>
  <si>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</si>
  <si>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</si>
  <si>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</si>
  <si>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</si>
  <si>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</si>
  <si>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</si>
  <si>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</si>
  <si>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</si>
  <si>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</si>
  <si>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</si>
  <si>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</si>
  <si>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</si>
  <si>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</si>
  <si>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</si>
  <si>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</si>
  <si>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</si>
  <si>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</si>
  <si>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</si>
  <si>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</si>
  <si>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</si>
  <si>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</si>
  <si>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</si>
  <si>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</si>
  <si>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</si>
  <si>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</si>
  <si>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</si>
  <si>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</si>
  <si>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</si>
  <si>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</si>
  <si>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</si>
  <si>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</si>
  <si>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</si>
  <si>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</si>
  <si>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</si>
  <si>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</si>
  <si>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</si>
  <si>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</si>
  <si>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</si>
  <si>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</si>
  <si>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</si>
  <si>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</si>
  <si>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</si>
  <si>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</si>
  <si>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</si>
  <si>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</si>
  <si>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</si>
  <si>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</si>
  <si>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</si>
  <si>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</si>
  <si>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</si>
  <si>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</si>
  <si>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</si>
  <si>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</si>
  <si>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</si>
  <si>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</si>
  <si>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</si>
  <si>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</si>
  <si>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</si>
  <si>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</si>
  <si>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</si>
  <si>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</si>
  <si>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</si>
  <si>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</si>
  <si>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</si>
  <si>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</si>
  <si>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</si>
  <si>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</si>
  <si>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</si>
  <si>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</si>
  <si>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</si>
  <si>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</si>
  <si>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</si>
  <si>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</si>
  <si>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</si>
  <si>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</si>
  <si>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</si>
  <si>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</si>
  <si>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</si>
  <si>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</si>
  <si>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</si>
  <si>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</si>
  <si>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</si>
  <si>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</si>
  <si>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</si>
  <si>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</si>
  <si>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</si>
  <si>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</si>
  <si>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</si>
  <si>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</si>
  <si>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</si>
  <si>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</si>
  <si>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</si>
  <si>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</si>
  <si>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</si>
  <si>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</si>
  <si>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</si>
  <si>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</si>
  <si>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</si>
  <si>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</si>
  <si>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</si>
  <si>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</si>
  <si>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</si>
  <si>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</si>
  <si>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</si>
  <si>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</si>
  <si>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</si>
  <si>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</si>
  <si>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</si>
  <si>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</si>
  <si>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</si>
  <si>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</si>
  <si>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</si>
  <si>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</si>
  <si>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</si>
  <si>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</si>
  <si>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</si>
  <si>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</si>
  <si>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</si>
  <si>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</si>
  <si>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</si>
  <si>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</si>
  <si>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</si>
  <si>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</si>
  <si>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</si>
  <si>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</si>
  <si>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</si>
  <si>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</si>
  <si>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</si>
  <si>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</si>
  <si>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</si>
  <si>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</si>
  <si>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</si>
  <si>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</si>
  <si>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</si>
  <si>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</si>
  <si>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</si>
  <si>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</si>
  <si>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</si>
  <si>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</si>
  <si>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</si>
  <si>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</si>
  <si>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</si>
  <si>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</si>
  <si>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</si>
  <si>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</si>
  <si>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</si>
  <si>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</si>
  <si>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</si>
  <si>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</si>
  <si>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</si>
  <si>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</si>
  <si>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</si>
  <si>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</si>
  <si>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</si>
  <si>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</si>
  <si>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</si>
  <si>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</si>
  <si>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</si>
  <si>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</si>
  <si>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</si>
  <si>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</si>
  <si>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</si>
  <si>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</si>
  <si>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</si>
  <si>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</si>
  <si>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</si>
  <si>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</si>
  <si>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</si>
  <si>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</si>
  <si>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</si>
  <si>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</si>
  <si>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</si>
  <si>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</si>
  <si>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</si>
  <si>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</si>
  <si>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</si>
  <si>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</si>
  <si>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</si>
  <si>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</si>
  <si>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</si>
  <si>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</si>
  <si>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</si>
  <si>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</si>
  <si>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</si>
  <si>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</si>
  <si>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</si>
  <si>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</si>
  <si>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</si>
  <si>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</si>
  <si>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</si>
  <si>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</si>
  <si>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</si>
  <si>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</si>
  <si>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</si>
  <si>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</si>
  <si>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</si>
  <si>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</si>
  <si>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</si>
  <si>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</si>
  <si>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</si>
  <si>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</si>
  <si>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</si>
  <si>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</si>
  <si>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</si>
  <si>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</si>
  <si>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</si>
  <si>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</si>
  <si>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</si>
  <si>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</si>
  <si>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</si>
  <si>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</si>
  <si>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</si>
  <si>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</si>
  <si>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</si>
  <si>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</si>
  <si>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</si>
  <si>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</si>
  <si>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</si>
  <si>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</si>
  <si>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</si>
  <si>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</si>
  <si>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</si>
  <si>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</si>
  <si>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</si>
  <si>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</si>
  <si>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</si>
  <si>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</si>
  <si>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</si>
  <si>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</si>
  <si>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</si>
  <si>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</si>
  <si>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</si>
  <si>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</si>
  <si>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</si>
  <si>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</si>
  <si>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</si>
  <si>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</si>
  <si>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</si>
  <si>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</si>
  <si>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</si>
  <si>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</si>
  <si>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</si>
  <si>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</si>
  <si>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</si>
  <si>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</si>
  <si>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</si>
  <si>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</si>
  <si>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</si>
  <si>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</si>
  <si>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</si>
  <si>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</si>
  <si>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</si>
  <si>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</si>
  <si>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</si>
  <si>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</si>
  <si>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</si>
  <si>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</si>
  <si>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</si>
  <si>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</si>
  <si>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</si>
  <si>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</si>
  <si>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</si>
  <si>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</si>
  <si>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</si>
  <si>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</si>
  <si>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</si>
  <si>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</si>
  <si>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</si>
  <si>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</si>
  <si>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</si>
  <si>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</si>
  <si>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</si>
  <si>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</si>
  <si>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</si>
  <si>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</si>
  <si>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</si>
  <si>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</si>
  <si>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</si>
  <si>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</si>
  <si>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</si>
  <si>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</si>
  <si>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</si>
  <si>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</si>
  <si>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</si>
  <si>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</si>
  <si>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</si>
  <si>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</si>
  <si>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</si>
  <si>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</si>
  <si>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</si>
  <si>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</si>
  <si>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</si>
  <si>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</si>
  <si>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</si>
  <si>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</si>
  <si>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</si>
  <si>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</si>
  <si>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</si>
  <si>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</si>
  <si>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</si>
  <si>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</si>
  <si>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</si>
  <si>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</si>
  <si>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</si>
  <si>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</si>
  <si>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</si>
  <si>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</si>
  <si>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</si>
  <si>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</si>
  <si>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</si>
  <si>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</si>
  <si>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</si>
  <si>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</si>
  <si>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</si>
  <si>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</si>
  <si>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</si>
  <si>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</si>
  <si>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</si>
  <si>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</si>
  <si>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</si>
  <si>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</si>
  <si>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</si>
  <si>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</si>
  <si>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</si>
  <si>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</si>
  <si>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</si>
  <si>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</si>
  <si>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</si>
  <si>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</si>
  <si>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</si>
  <si>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</si>
  <si>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</si>
  <si>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</si>
  <si>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</si>
  <si>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</si>
  <si>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</si>
  <si>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</si>
  <si>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</si>
  <si>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</si>
  <si>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</si>
  <si>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</si>
  <si>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</si>
  <si>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</si>
  <si>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</si>
  <si>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</si>
  <si>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</si>
  <si>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</si>
  <si>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</si>
  <si>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</si>
  <si>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</si>
  <si>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</si>
  <si>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</si>
  <si>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</si>
  <si>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</si>
  <si>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</si>
  <si>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</si>
  <si>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</si>
  <si>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</si>
  <si>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</si>
  <si>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</si>
  <si>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</si>
  <si>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</si>
  <si>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</si>
  <si>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</si>
  <si>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</si>
  <si>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</si>
  <si>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</si>
  <si>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</si>
  <si>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</si>
  <si>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</si>
  <si>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</si>
  <si>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</si>
  <si>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</si>
  <si>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</si>
  <si>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</si>
  <si>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</si>
  <si>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</si>
  <si>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</si>
  <si>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</si>
  <si>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</si>
  <si>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</si>
  <si>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</si>
  <si>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</si>
  <si>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</si>
  <si>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</si>
  <si>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</si>
  <si>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</si>
  <si>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</si>
  <si>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</si>
  <si>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</si>
  <si>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</si>
  <si>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</si>
  <si>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</si>
  <si>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</si>
  <si>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</si>
  <si>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</si>
  <si>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</si>
  <si>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</si>
  <si>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</si>
  <si>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</si>
  <si>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</si>
  <si>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</si>
  <si>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</si>
  <si>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</si>
  <si>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</si>
  <si>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</si>
  <si>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</si>
  <si>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</si>
  <si>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</si>
  <si>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</si>
  <si>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</si>
  <si>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</si>
  <si>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</si>
  <si>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</si>
  <si>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</si>
  <si>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</si>
  <si>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</si>
  <si>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</si>
  <si>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</si>
  <si>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</si>
  <si>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</si>
  <si>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</si>
  <si>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</si>
  <si>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</si>
  <si>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</si>
  <si>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</si>
  <si>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</si>
  <si>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</si>
  <si>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</si>
  <si>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</si>
  <si>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</si>
  <si>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</si>
  <si>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</si>
  <si>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</si>
  <si>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</si>
  <si>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</si>
  <si>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</si>
  <si>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</si>
  <si>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</si>
  <si>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</si>
  <si>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</si>
  <si>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</si>
  <si>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</si>
  <si>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</si>
  <si>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</si>
  <si>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</si>
  <si>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</si>
  <si>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</si>
  <si>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</si>
  <si>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</si>
  <si>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</si>
  <si>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</si>
  <si>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</si>
  <si>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</si>
  <si>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</si>
  <si>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</si>
  <si>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</si>
  <si>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</si>
  <si>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</si>
  <si>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</si>
  <si>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</si>
  <si>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</si>
  <si>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</si>
  <si>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</si>
  <si>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</si>
  <si>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</si>
  <si>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</si>
  <si>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</si>
  <si>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</si>
  <si>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</si>
  <si>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</si>
  <si>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</si>
  <si>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</si>
  <si>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</si>
  <si>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</si>
  <si>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</si>
  <si>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</si>
  <si>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</si>
  <si>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</si>
  <si>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</si>
  <si>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</si>
  <si>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</si>
  <si>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</si>
  <si>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</si>
  <si>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</si>
  <si>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</si>
  <si>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</si>
  <si>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</si>
  <si>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</si>
  <si>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</si>
  <si>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</si>
  <si>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</si>
  <si>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</si>
  <si>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</si>
  <si>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</si>
  <si>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</si>
  <si>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</si>
  <si>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</si>
  <si>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</si>
  <si>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</si>
  <si>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</si>
  <si>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</si>
  <si>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</si>
  <si>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</si>
  <si>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</si>
  <si>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</si>
  <si>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</si>
  <si>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</si>
  <si>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</si>
  <si>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</si>
  <si>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</si>
  <si>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</si>
  <si>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</si>
  <si>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</si>
  <si>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</si>
  <si>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</si>
  <si>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</si>
  <si>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</si>
  <si>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</si>
  <si>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</si>
  <si>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</si>
  <si>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</si>
  <si>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</si>
  <si>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</si>
  <si>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</si>
  <si>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</si>
  <si>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</si>
  <si>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</si>
  <si>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</si>
  <si>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</si>
  <si>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</si>
  <si>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</si>
  <si>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</si>
  <si>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</si>
  <si>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</si>
  <si>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</si>
  <si>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</si>
  <si>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</si>
  <si>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</si>
  <si>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</si>
  <si>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</si>
  <si>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</si>
  <si>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</si>
  <si>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</si>
  <si>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</si>
  <si>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</si>
  <si>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</si>
  <si>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</si>
  <si>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</si>
  <si>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</si>
  <si>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</si>
  <si>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</si>
  <si>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</si>
  <si>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</si>
  <si>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</si>
  <si>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</si>
  <si>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</si>
  <si>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</si>
  <si>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</si>
  <si>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</si>
  <si>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</si>
  <si>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</si>
  <si>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</si>
  <si>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</si>
  <si>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</si>
  <si>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</si>
  <si>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</si>
  <si>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</si>
  <si>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</si>
  <si>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</si>
  <si>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</si>
  <si>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</si>
  <si>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</si>
  <si>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</si>
  <si>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</si>
  <si>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</si>
  <si>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</si>
  <si>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</si>
  <si>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</si>
  <si>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</si>
  <si>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</si>
  <si>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</si>
  <si>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</si>
  <si>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</si>
  <si>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</si>
  <si>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</si>
  <si>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</si>
  <si>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</si>
  <si>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</si>
  <si>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</si>
  <si>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</si>
  <si>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</si>
  <si>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</si>
  <si>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</si>
  <si>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</si>
  <si>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</si>
  <si>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</si>
  <si>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</si>
  <si>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</si>
  <si>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</si>
  <si>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</si>
  <si>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</si>
  <si>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</si>
  <si>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</si>
  <si>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</si>
  <si>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</si>
  <si>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</si>
  <si>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</si>
  <si>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</si>
  <si>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</si>
  <si>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</si>
  <si>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</si>
  <si>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</si>
  <si>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</si>
  <si>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</si>
  <si>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</si>
  <si>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</si>
  <si>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</si>
  <si>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</si>
  <si>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</si>
  <si>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</si>
  <si>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</si>
  <si>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</si>
  <si>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</si>
  <si>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</si>
  <si>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</si>
  <si>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</si>
  <si>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</si>
  <si>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</si>
  <si>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</si>
  <si>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</si>
  <si>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</si>
  <si>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</si>
  <si>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</si>
  <si>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</si>
  <si>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</si>
  <si>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</si>
  <si>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</si>
  <si>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</si>
  <si>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</si>
  <si>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</si>
  <si>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</si>
  <si>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</si>
  <si>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</si>
  <si>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</si>
  <si>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</si>
  <si>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</si>
  <si>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</si>
  <si>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</si>
  <si>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</si>
  <si>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</si>
  <si>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</si>
  <si>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</si>
  <si>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</si>
  <si>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</si>
  <si>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</si>
  <si>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</si>
  <si>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</si>
  <si>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</si>
  <si>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</si>
  <si>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</si>
  <si>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</si>
  <si>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</si>
  <si>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</si>
  <si>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</si>
  <si>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</si>
  <si>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</si>
  <si>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</si>
  <si>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</si>
  <si>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</si>
  <si>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</si>
  <si>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</si>
  <si>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</si>
  <si>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</si>
  <si>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</si>
  <si>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</si>
  <si>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</si>
  <si>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</si>
  <si>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</si>
  <si>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</si>
  <si>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</si>
  <si>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</si>
  <si>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</si>
  <si>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</si>
  <si>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</si>
  <si>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</si>
  <si>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</si>
  <si>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</si>
  <si>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</si>
  <si>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</si>
  <si>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</si>
  <si>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</si>
  <si>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</si>
  <si>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</si>
  <si>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</si>
  <si>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</si>
  <si>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</si>
  <si>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</si>
  <si>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</si>
  <si>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</si>
  <si>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</si>
  <si>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</si>
  <si>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</si>
  <si>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</si>
  <si>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</si>
  <si>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</si>
  <si>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</si>
  <si>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</si>
  <si>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</si>
  <si>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</si>
  <si>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</si>
  <si>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</si>
  <si>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</si>
  <si>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</si>
  <si>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</si>
  <si>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</si>
  <si>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</si>
  <si>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</si>
  <si>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</si>
  <si>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</si>
  <si>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</si>
  <si>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</si>
  <si>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</si>
  <si>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</si>
  <si>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</si>
  <si>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</si>
  <si>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</si>
  <si>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</si>
  <si>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</si>
  <si>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</si>
  <si>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</si>
  <si>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</si>
  <si>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</si>
  <si>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</si>
  <si>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</si>
  <si>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</si>
  <si>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</si>
  <si>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</si>
  <si>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</si>
  <si>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</si>
  <si>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</si>
  <si>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</si>
  <si>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</si>
  <si>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</si>
  <si>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</si>
  <si>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</si>
  <si>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</si>
  <si>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</si>
  <si>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</si>
  <si>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</si>
  <si>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</si>
  <si>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</si>
  <si>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</si>
  <si>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</si>
  <si>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</si>
  <si>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</si>
  <si>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</si>
  <si>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</si>
  <si>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</si>
  <si>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</si>
  <si>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</si>
  <si>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</si>
  <si>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</si>
  <si>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</si>
  <si>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</si>
  <si>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</si>
  <si>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</si>
  <si>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</si>
  <si>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</si>
  <si>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</si>
  <si>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</si>
  <si>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</si>
  <si>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</si>
  <si>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</si>
  <si>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</si>
  <si>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</si>
  <si>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</si>
  <si>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</si>
  <si>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</si>
  <si>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</si>
  <si>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</si>
  <si>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</si>
  <si>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</si>
  <si>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</si>
  <si>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</si>
  <si>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</si>
  <si>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</si>
  <si>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</si>
  <si>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</si>
  <si>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</si>
  <si>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</si>
  <si>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</si>
  <si>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</si>
  <si>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</si>
  <si>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</si>
  <si>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</si>
  <si>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</si>
  <si>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</si>
  <si>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</si>
  <si>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</si>
  <si>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</si>
  <si>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</si>
  <si>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</si>
  <si>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</si>
  <si>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</si>
  <si>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</si>
  <si>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</si>
  <si>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</si>
  <si>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</si>
  <si>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</si>
  <si>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</si>
  <si>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</si>
  <si>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</si>
  <si>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</si>
  <si>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</si>
  <si>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</si>
  <si>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</si>
  <si>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</si>
  <si>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</si>
  <si>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</si>
  <si>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</si>
  <si>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</si>
  <si>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</si>
  <si>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</si>
  <si>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</si>
  <si>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</si>
  <si>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</si>
  <si>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</si>
  <si>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</si>
  <si>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</si>
  <si>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</si>
  <si>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</si>
  <si>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</si>
  <si>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</si>
  <si>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</si>
  <si>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</si>
  <si>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</si>
  <si>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</si>
  <si>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</si>
  <si>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</si>
  <si>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</si>
  <si>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</si>
  <si>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</si>
  <si>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</si>
  <si>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</si>
  <si>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</si>
  <si>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</si>
  <si>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</si>
  <si>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</si>
  <si>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</si>
  <si>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</si>
  <si>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</si>
  <si>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</si>
  <si>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</si>
  <si>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</si>
  <si>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</si>
  <si>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</si>
  <si>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</si>
  <si>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</si>
  <si>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</si>
  <si>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</si>
  <si>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</si>
  <si>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</si>
  <si>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</si>
  <si>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</si>
  <si>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</si>
  <si>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</si>
  <si>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</si>
  <si>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</si>
  <si>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</si>
  <si>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</si>
  <si>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</si>
  <si>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</si>
  <si>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</si>
  <si>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</si>
  <si>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</si>
  <si>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</si>
  <si>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</si>
  <si>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</si>
  <si>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</si>
  <si>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</si>
  <si>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</si>
  <si>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</si>
  <si>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</si>
  <si>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</si>
  <si>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</si>
  <si>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</si>
  <si>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</si>
  <si>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</si>
  <si>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</si>
  <si>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</si>
  <si>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</si>
  <si>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</si>
  <si>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</si>
  <si>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</si>
  <si>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</si>
  <si>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</si>
  <si>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</si>
  <si>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</si>
  <si>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</si>
  <si>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</si>
  <si>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</si>
  <si>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</si>
  <si>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</si>
  <si>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</si>
  <si>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</si>
  <si>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</si>
  <si>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</si>
  <si>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</si>
  <si>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</si>
  <si>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</si>
  <si>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</si>
  <si>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</si>
  <si>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</si>
  <si>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</si>
  <si>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</si>
  <si>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</si>
  <si>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</si>
  <si>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</si>
  <si>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</si>
  <si>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</si>
  <si>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</si>
  <si>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</si>
  <si>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</si>
  <si>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</si>
  <si>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</si>
  <si>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</si>
  <si>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</si>
  <si>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</si>
  <si>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</si>
  <si>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</si>
  <si>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</si>
  <si>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</si>
  <si>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</si>
  <si>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</si>
  <si>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</si>
  <si>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</si>
  <si>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</si>
  <si>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</si>
  <si>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</si>
  <si>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</si>
  <si>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</si>
  <si>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</si>
  <si>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</si>
  <si>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</si>
  <si>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</si>
  <si>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</si>
  <si>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</si>
  <si>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</si>
  <si>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</si>
  <si>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</si>
  <si>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</si>
  <si>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</si>
  <si>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</si>
  <si>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</si>
  <si>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</si>
  <si>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</si>
  <si>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</si>
  <si>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</si>
  <si>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</si>
  <si>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</si>
  <si>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</si>
  <si>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</si>
  <si>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</si>
  <si>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</si>
  <si>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</si>
  <si>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</si>
  <si>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</si>
  <si>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</si>
  <si>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</si>
  <si>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</si>
  <si>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</si>
  <si>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</si>
  <si>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</si>
  <si>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</si>
  <si>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</si>
  <si>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</si>
  <si>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</si>
  <si>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</si>
  <si>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</si>
  <si>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</si>
  <si>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</si>
  <si>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</si>
  <si>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</si>
  <si>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</si>
  <si>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</si>
  <si>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</si>
  <si>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</si>
  <si>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</si>
  <si>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</si>
  <si>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</si>
  <si>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</si>
  <si>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</si>
  <si>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</si>
  <si>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</si>
  <si>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</si>
  <si>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</si>
  <si>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</si>
  <si>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</si>
  <si>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</si>
  <si>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</si>
  <si>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</si>
  <si>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</si>
  <si>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</si>
  <si>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</si>
  <si>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</si>
  <si>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</si>
  <si>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</si>
  <si>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</si>
  <si>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</si>
  <si>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</si>
  <si>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</si>
  <si>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</si>
  <si>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</si>
  <si>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</si>
  <si>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</si>
  <si>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</si>
  <si>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</si>
  <si>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</si>
  <si>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</si>
  <si>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</si>
  <si>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</si>
  <si>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</si>
  <si>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</si>
  <si>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</si>
  <si>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</si>
  <si>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</si>
  <si>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</si>
  <si>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</si>
  <si>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</si>
  <si>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</si>
  <si>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</si>
  <si>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</si>
  <si>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</si>
  <si>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</si>
  <si>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</si>
  <si>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</si>
  <si>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</si>
  <si>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</si>
  <si>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</si>
  <si>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</si>
  <si>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</si>
  <si>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</si>
  <si>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</si>
  <si>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</si>
  <si>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</si>
  <si>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</si>
  <si>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</si>
  <si>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</si>
  <si>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</si>
  <si>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</si>
  <si>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</si>
  <si>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</si>
  <si>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</si>
  <si>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</si>
  <si>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</si>
  <si>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</si>
  <si>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</si>
  <si>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</si>
  <si>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</si>
  <si>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</si>
  <si>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</si>
  <si>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</si>
  <si>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</si>
  <si>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</si>
  <si>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</si>
  <si>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</si>
  <si>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</si>
  <si>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</si>
  <si>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</si>
  <si>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</si>
  <si>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</si>
  <si>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</si>
  <si>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</si>
  <si>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</si>
  <si>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</si>
  <si>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</si>
  <si>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</si>
  <si>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</si>
  <si>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</si>
  <si>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</si>
  <si>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</si>
  <si>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</si>
  <si>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</si>
  <si>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</si>
  <si>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</si>
  <si>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</si>
  <si>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</si>
  <si>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</si>
  <si>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</si>
  <si>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</si>
  <si>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</si>
  <si>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</si>
  <si>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</si>
  <si>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</si>
  <si>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</si>
  <si>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</si>
  <si>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</si>
  <si>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</si>
  <si>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</si>
  <si>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</si>
  <si>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</si>
  <si>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</si>
  <si>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</si>
  <si>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</si>
  <si>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</si>
  <si>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</si>
  <si>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</si>
  <si>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</si>
  <si>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</si>
  <si>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</si>
  <si>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</si>
  <si>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</si>
  <si>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</si>
  <si>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</si>
  <si>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</si>
  <si>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</si>
  <si>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</si>
  <si>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</si>
  <si>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</si>
  <si>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</si>
  <si>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</si>
  <si>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</si>
  <si>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</si>
  <si>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</si>
  <si>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</si>
  <si>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</si>
  <si>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</si>
  <si>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</si>
  <si>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</si>
  <si>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</si>
  <si>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</si>
  <si>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</si>
  <si>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</si>
  <si>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</si>
  <si>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</si>
  <si>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</si>
  <si>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</si>
  <si>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</si>
  <si>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</si>
  <si>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</si>
  <si>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</si>
  <si>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</si>
  <si>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</si>
  <si>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</si>
  <si>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</si>
  <si>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</si>
  <si>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</si>
  <si>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</si>
  <si>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</si>
  <si>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</si>
  <si>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</si>
  <si>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</si>
  <si>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</si>
  <si>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</si>
  <si>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</si>
  <si>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</si>
  <si>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</si>
  <si>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</si>
  <si>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</si>
  <si>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</si>
  <si>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</si>
  <si>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</si>
  <si>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</si>
  <si>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</si>
  <si>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</si>
  <si>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</si>
  <si>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</si>
  <si>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</si>
  <si>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</si>
  <si>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</si>
  <si>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</si>
  <si>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</si>
  <si>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</si>
  <si>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</si>
  <si>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</si>
  <si>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</si>
  <si>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</si>
  <si>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</si>
  <si>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</si>
  <si>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</si>
  <si>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</si>
  <si>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</si>
  <si>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</si>
  <si>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</si>
  <si>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</si>
  <si>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</si>
  <si>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</si>
  <si>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</si>
  <si>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</si>
  <si>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</si>
  <si>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</si>
  <si>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</si>
  <si>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</si>
  <si>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</si>
  <si>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</si>
  <si>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</si>
  <si>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</si>
  <si>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</si>
  <si>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</si>
  <si>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</si>
  <si>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</si>
  <si>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</si>
  <si>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</si>
  <si>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</si>
  <si>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</si>
  <si>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</si>
  <si>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</si>
  <si>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</si>
  <si>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</si>
  <si>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</si>
  <si>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</si>
  <si>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</si>
  <si>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</si>
  <si>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</si>
  <si>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</si>
  <si>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</si>
  <si>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</si>
  <si>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</si>
  <si>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</si>
  <si>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</si>
  <si>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</si>
  <si>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</si>
  <si>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</si>
  <si>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</si>
  <si>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</si>
  <si>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</si>
  <si>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</si>
  <si>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</si>
  <si>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</si>
  <si>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</si>
  <si>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</si>
  <si>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</si>
  <si>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</si>
  <si>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</si>
  <si>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</si>
  <si>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</si>
  <si>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</si>
  <si>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</si>
  <si>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</si>
  <si>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</si>
  <si>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</si>
  <si>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</si>
  <si>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</si>
  <si>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</si>
  <si>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</si>
  <si>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</si>
  <si>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</si>
  <si>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</si>
  <si>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</si>
  <si>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</si>
  <si>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</si>
  <si>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</si>
  <si>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</si>
  <si>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</si>
  <si>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</si>
  <si>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</si>
  <si>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</si>
  <si>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</si>
  <si>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</si>
  <si>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</si>
  <si>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</si>
  <si>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</si>
  <si>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</si>
  <si>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</si>
  <si>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</si>
  <si>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</si>
  <si>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</si>
  <si>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</si>
  <si>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</si>
  <si>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</si>
  <si>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</si>
  <si>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</si>
  <si>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</si>
  <si>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</si>
  <si>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</si>
  <si>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</si>
  <si>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</si>
  <si>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</si>
  <si>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</si>
  <si>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</si>
  <si>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</si>
  <si>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</si>
  <si>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</si>
  <si>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</si>
  <si>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</si>
  <si>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</si>
  <si>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</si>
  <si>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</si>
  <si>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</si>
  <si>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</si>
  <si>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</si>
  <si>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</si>
  <si>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</si>
  <si>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</si>
  <si>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</si>
  <si>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</si>
  <si>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</si>
  <si>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</si>
  <si>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</si>
  <si>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</si>
  <si>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</si>
  <si>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</si>
  <si>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</si>
  <si>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</si>
  <si>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</si>
  <si>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</si>
  <si>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</si>
  <si>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</si>
  <si>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</si>
  <si>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</si>
  <si>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</si>
  <si>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</si>
  <si>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</si>
  <si>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</si>
  <si>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</si>
  <si>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</si>
  <si>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</si>
  <si>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</si>
  <si>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</si>
  <si>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</si>
  <si>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</si>
  <si>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</si>
  <si>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</si>
  <si>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</si>
  <si>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</si>
  <si>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</si>
  <si>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</si>
  <si>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</si>
  <si>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</si>
  <si>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</si>
  <si>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</si>
  <si>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</si>
  <si>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</si>
  <si>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</si>
  <si>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</si>
  <si>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</si>
  <si>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</si>
  <si>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</si>
  <si>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</si>
  <si>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</si>
  <si>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</si>
  <si>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</si>
  <si>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</si>
  <si>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</si>
  <si>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</si>
  <si>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</si>
  <si>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</si>
  <si>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</si>
  <si>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</si>
  <si>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</si>
  <si>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</si>
  <si>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</si>
  <si>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</si>
  <si>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</si>
  <si>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</si>
  <si>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</si>
  <si>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</si>
  <si>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</si>
  <si>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</si>
  <si>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</si>
  <si>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</si>
  <si>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</si>
  <si>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</si>
  <si>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</si>
  <si>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</si>
  <si>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</si>
  <si>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</si>
  <si>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</si>
  <si>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</si>
  <si>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</si>
  <si>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</si>
  <si>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</si>
  <si>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</si>
  <si>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</si>
  <si>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</si>
  <si>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</si>
  <si>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</si>
  <si>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</si>
  <si>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</si>
  <si>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</si>
  <si>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</si>
  <si>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</si>
  <si>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</si>
  <si>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</si>
  <si>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</si>
  <si>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</si>
  <si>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</si>
  <si>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</si>
  <si>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</si>
  <si>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</si>
  <si>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</si>
  <si>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</si>
  <si>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</si>
  <si>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</si>
  <si>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</si>
  <si>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</si>
  <si>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</si>
  <si>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</si>
  <si>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</si>
  <si>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</si>
  <si>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</si>
  <si>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</si>
  <si>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</si>
  <si>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</si>
  <si>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</si>
  <si>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</si>
  <si>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</si>
  <si>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</si>
  <si>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</si>
  <si>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</si>
  <si>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</si>
  <si>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</si>
  <si>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</si>
  <si>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</si>
  <si>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</si>
  <si>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</si>
  <si>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</si>
  <si>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</si>
  <si>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</si>
  <si>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</si>
  <si>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</si>
  <si>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</si>
  <si>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</si>
  <si>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</si>
  <si>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</si>
  <si>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</si>
  <si>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</si>
  <si>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</si>
  <si>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</si>
  <si>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</si>
  <si>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</si>
  <si>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</si>
  <si>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</si>
  <si>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</si>
  <si>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</si>
  <si>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</si>
  <si>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</si>
  <si>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</si>
  <si>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</si>
  <si>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</si>
  <si>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</si>
  <si>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</si>
  <si>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</si>
  <si>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</si>
  <si>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</si>
  <si>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</si>
  <si>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</si>
  <si>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</si>
  <si>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</si>
  <si>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</si>
  <si>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</si>
  <si>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</si>
  <si>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</si>
  <si>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</si>
  <si>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</si>
  <si>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</si>
  <si>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</si>
  <si>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</si>
  <si>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</si>
  <si>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</si>
  <si>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</si>
  <si>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</si>
  <si>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</si>
  <si>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</si>
  <si>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</si>
  <si>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</si>
  <si>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</si>
  <si>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</si>
  <si>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</si>
  <si>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</si>
  <si>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</si>
  <si>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</si>
  <si>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</si>
  <si>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</si>
  <si>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</si>
  <si>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</si>
  <si>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</si>
  <si>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</si>
  <si>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</si>
  <si>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</si>
  <si>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</si>
  <si>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</si>
  <si>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</si>
  <si>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</si>
  <si>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</si>
  <si>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</si>
  <si>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</si>
  <si>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</si>
  <si>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</si>
  <si>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</si>
  <si>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</si>
  <si>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</si>
  <si>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</si>
  <si>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</si>
  <si>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</si>
  <si>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</si>
  <si>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</si>
  <si>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</si>
  <si>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</si>
  <si>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</si>
  <si>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</si>
  <si>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</si>
  <si>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</si>
  <si>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</si>
  <si>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</si>
  <si>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</si>
  <si>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</si>
  <si>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</si>
  <si>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</si>
  <si>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</si>
  <si>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</si>
  <si>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</si>
  <si>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</si>
  <si>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</si>
  <si>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</si>
  <si>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</si>
  <si>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</si>
  <si>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</si>
  <si>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</si>
  <si>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</si>
  <si>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</si>
  <si>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</si>
  <si>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</si>
  <si>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</si>
  <si>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</si>
  <si>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</si>
  <si>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</si>
  <si>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</si>
  <si>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</si>
  <si>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</si>
  <si>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</si>
  <si>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</si>
  <si>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</si>
  <si>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</si>
  <si>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</si>
  <si>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</si>
  <si>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</si>
  <si>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</si>
  <si>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</si>
  <si>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</si>
  <si>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</si>
  <si>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</si>
  <si>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</si>
  <si>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</si>
  <si>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</si>
  <si>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</si>
  <si>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</si>
  <si>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</si>
  <si>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</si>
  <si>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</si>
  <si>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</si>
  <si>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</si>
  <si>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</si>
  <si>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</si>
  <si>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</si>
  <si>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</si>
  <si>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</si>
  <si>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</si>
  <si>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</si>
  <si>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</si>
  <si>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</si>
  <si>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</si>
  <si>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</si>
  <si>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</si>
  <si>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</si>
  <si>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</si>
  <si>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</si>
  <si>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</si>
  <si>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</si>
  <si>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</si>
  <si>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</si>
  <si>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</si>
  <si>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</si>
  <si>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</si>
  <si>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</si>
  <si>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</si>
  <si>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</si>
  <si>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</si>
  <si>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</si>
  <si>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</si>
  <si>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</si>
  <si>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</si>
  <si>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</si>
  <si>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</si>
  <si>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</si>
  <si>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</si>
  <si>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</si>
  <si>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</si>
  <si>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</si>
  <si>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</si>
  <si>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</si>
  <si>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</si>
  <si>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</si>
  <si>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</si>
  <si>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</si>
  <si>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</si>
  <si>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</si>
  <si>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</si>
  <si>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</si>
  <si>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</si>
  <si>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</si>
  <si>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</si>
  <si>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</si>
  <si>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</si>
  <si>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</si>
  <si>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</si>
  <si>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</si>
  <si>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</si>
  <si>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</si>
  <si>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</si>
  <si>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</si>
  <si>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</si>
  <si>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</si>
  <si>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</si>
  <si>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</si>
  <si>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</si>
  <si>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</si>
  <si>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</si>
  <si>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</si>
  <si>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</si>
  <si>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</si>
  <si>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</si>
  <si>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</si>
  <si>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</si>
  <si>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</si>
  <si>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</si>
  <si>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</si>
  <si>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</si>
  <si>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</si>
  <si>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</si>
  <si>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</si>
  <si>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</si>
  <si>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</si>
  <si>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</si>
  <si>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</si>
  <si>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</si>
  <si>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</si>
  <si>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</si>
  <si>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</si>
  <si>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</si>
  <si>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</si>
  <si>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</si>
  <si>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</si>
  <si>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</si>
  <si>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</si>
  <si>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</si>
  <si>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</si>
  <si>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</si>
  <si>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</si>
  <si>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</si>
  <si>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</si>
  <si>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</si>
  <si>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</si>
  <si>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</si>
  <si>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</si>
  <si>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</si>
  <si>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</si>
  <si>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</si>
  <si>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</si>
  <si>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</si>
  <si>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</si>
  <si>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</si>
  <si>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</si>
  <si>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</si>
  <si>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</si>
  <si>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</si>
  <si>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</si>
  <si>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</si>
  <si>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</si>
  <si>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</si>
  <si>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</si>
  <si>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</si>
  <si>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</si>
  <si>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</si>
  <si>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</si>
  <si>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</si>
  <si>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</si>
  <si>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</si>
  <si>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</si>
  <si>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</si>
  <si>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</si>
  <si>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</si>
  <si>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</si>
  <si>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</si>
  <si>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</si>
  <si>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</si>
  <si>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</si>
  <si>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</si>
  <si>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</si>
  <si>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</si>
  <si>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</si>
  <si>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</si>
  <si>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</si>
  <si>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</si>
  <si>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</si>
  <si>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</si>
  <si>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</si>
  <si>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</si>
  <si>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</si>
  <si>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</si>
  <si>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</si>
  <si>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</si>
  <si>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</si>
  <si>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</si>
  <si>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</si>
  <si>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</si>
  <si>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</si>
  <si>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</si>
  <si>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</si>
  <si>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</si>
  <si>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</si>
  <si>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</si>
  <si>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</si>
  <si>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</si>
  <si>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</si>
  <si>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</si>
  <si>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</si>
  <si>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</si>
  <si>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</si>
  <si>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</si>
  <si>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</si>
  <si>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</si>
  <si>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</si>
  <si>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</si>
  <si>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</si>
  <si>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</si>
  <si>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</si>
  <si>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</si>
  <si>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</si>
  <si>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</si>
  <si>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</si>
  <si>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</si>
  <si>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</si>
  <si>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</si>
  <si>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</si>
  <si>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</si>
  <si>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</si>
  <si>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</si>
  <si>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</si>
  <si>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</si>
  <si>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</si>
  <si>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</si>
  <si>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</si>
  <si>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</si>
  <si>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</si>
  <si>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</si>
  <si>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</si>
  <si>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</si>
  <si>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</si>
  <si>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</si>
  <si>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</si>
  <si>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</si>
  <si>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</si>
  <si>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</si>
  <si>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</si>
  <si>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</si>
  <si>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</si>
  <si>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</si>
  <si>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</si>
  <si>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</si>
  <si>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</si>
  <si>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</si>
  <si>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</si>
  <si>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</si>
  <si>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</si>
  <si>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</si>
  <si>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</si>
  <si>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</si>
  <si>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</si>
  <si>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</si>
  <si>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</si>
  <si>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</si>
  <si>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</si>
  <si>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</si>
  <si>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</si>
  <si>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</si>
  <si>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</si>
  <si>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</si>
  <si>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</si>
  <si>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</si>
  <si>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</si>
  <si>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</si>
  <si>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</si>
  <si>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</si>
  <si>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</si>
  <si>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</si>
  <si>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</si>
  <si>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</si>
  <si>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</si>
  <si>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</si>
  <si>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</si>
  <si>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</si>
  <si>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</si>
  <si>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</si>
  <si>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</si>
  <si>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</si>
  <si>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</si>
  <si>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</si>
  <si>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</si>
  <si>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</si>
  <si>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</si>
  <si>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</si>
  <si>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</si>
  <si>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</si>
  <si>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</si>
  <si>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</si>
  <si>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</si>
  <si>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</si>
  <si>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</si>
  <si>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</si>
  <si>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</si>
  <si>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</si>
  <si>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</si>
  <si>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</si>
  <si>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</si>
  <si>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</si>
  <si>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</si>
  <si>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</si>
  <si>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</si>
  <si>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</si>
  <si>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</si>
  <si>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</si>
  <si>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</si>
  <si>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</si>
  <si>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</si>
  <si>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</si>
  <si>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</si>
  <si>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</si>
  <si>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</si>
  <si>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</si>
  <si>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</si>
  <si>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</si>
  <si>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</si>
  <si>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</si>
  <si>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</si>
  <si>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</si>
  <si>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</si>
  <si>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</si>
  <si>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</si>
  <si>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</si>
  <si>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</si>
  <si>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</si>
  <si>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</si>
  <si>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</si>
  <si>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</si>
  <si>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</si>
  <si>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</si>
  <si>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</si>
  <si>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</si>
  <si>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</si>
  <si>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</si>
  <si>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</si>
  <si>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</si>
  <si>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</si>
  <si>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</si>
  <si>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</si>
  <si>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</si>
  <si>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</si>
  <si>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</si>
  <si>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</si>
  <si>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</si>
  <si>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</si>
  <si>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</si>
  <si>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</si>
  <si>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</si>
  <si>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</si>
  <si>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</si>
  <si>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</si>
  <si>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</si>
  <si>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</si>
  <si>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</si>
  <si>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</si>
  <si>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</si>
  <si>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</si>
  <si>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</si>
  <si>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</si>
  <si>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</si>
  <si>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</si>
  <si>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</si>
  <si>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</si>
  <si>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</si>
  <si>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</si>
  <si>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</si>
  <si>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</si>
  <si>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</si>
  <si>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</si>
  <si>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</si>
  <si>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</si>
  <si>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</si>
  <si>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</si>
  <si>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</si>
  <si>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</si>
  <si>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</si>
  <si>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</si>
  <si>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</si>
  <si>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</si>
  <si>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</si>
  <si>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</si>
  <si>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</si>
  <si>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</si>
  <si>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</si>
  <si>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</si>
  <si>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</si>
  <si>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</si>
  <si>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</si>
  <si>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</si>
  <si>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</si>
  <si>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</si>
  <si>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</si>
  <si>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</si>
  <si>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</si>
  <si>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</si>
  <si>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</si>
  <si>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</si>
  <si>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</si>
  <si>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</si>
  <si>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</si>
  <si>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</si>
  <si>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</si>
  <si>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</si>
  <si>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</si>
  <si>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</si>
  <si>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</si>
  <si>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</si>
  <si>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</si>
  <si>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</si>
  <si>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</si>
  <si>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</si>
  <si>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</si>
  <si>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</si>
  <si>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</si>
  <si>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</si>
  <si>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</si>
  <si>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</si>
  <si>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</si>
  <si>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</si>
  <si>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</si>
  <si>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</si>
  <si>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</si>
  <si>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</si>
  <si>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</si>
  <si>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</si>
  <si>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</si>
  <si>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</si>
  <si>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</si>
  <si>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</si>
  <si>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</si>
  <si>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</si>
  <si>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</si>
  <si>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</si>
  <si>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</si>
  <si>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</si>
  <si>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</si>
  <si>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</si>
  <si>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</si>
  <si>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</si>
  <si>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</si>
  <si>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</si>
  <si>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</si>
  <si>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</si>
  <si>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</si>
  <si>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</si>
  <si>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</si>
  <si>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</si>
  <si>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</si>
  <si>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</si>
  <si>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</si>
  <si>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</si>
  <si>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</si>
  <si>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</si>
  <si>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</si>
  <si>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</si>
  <si>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</si>
  <si>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</si>
  <si>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</si>
  <si>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</si>
  <si>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</si>
  <si>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</si>
  <si>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</si>
  <si>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</si>
  <si>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</si>
  <si>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</si>
  <si>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</si>
  <si>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</si>
  <si>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</si>
  <si>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</si>
  <si>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</si>
  <si>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</si>
  <si>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</si>
  <si>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</si>
  <si>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</si>
  <si>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</si>
  <si>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</si>
  <si>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</si>
  <si>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</si>
  <si>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</si>
  <si>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</si>
  <si>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</si>
  <si>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</si>
  <si>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</si>
  <si>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</si>
  <si>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</si>
  <si>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</si>
  <si>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</si>
  <si>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</si>
  <si>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</si>
  <si>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</si>
  <si>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</si>
  <si>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</si>
  <si>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</si>
  <si>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</si>
  <si>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</si>
  <si>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</si>
  <si>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</si>
  <si>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</si>
  <si>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</si>
  <si>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</si>
  <si>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</si>
  <si>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</si>
  <si>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</si>
  <si>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</si>
  <si>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</si>
  <si>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</si>
  <si>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</si>
  <si>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</si>
  <si>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</si>
  <si>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</si>
  <si>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</si>
  <si>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</si>
  <si>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</si>
  <si>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</si>
  <si>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</si>
  <si>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</si>
  <si>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</si>
  <si>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</si>
  <si>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</si>
  <si>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</si>
  <si>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</si>
  <si>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</si>
  <si>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</si>
  <si>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</si>
  <si>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</si>
  <si>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</si>
  <si>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</si>
  <si>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</si>
  <si>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</si>
  <si>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</si>
  <si>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</si>
  <si>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</si>
  <si>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</si>
  <si>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</si>
  <si>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</si>
  <si>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</si>
  <si>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</si>
  <si>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</si>
  <si>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</si>
  <si>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</si>
  <si>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</si>
  <si>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</si>
  <si>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</si>
  <si>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</si>
  <si>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</si>
  <si>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</si>
  <si>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</si>
  <si>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</si>
  <si>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</si>
  <si>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</si>
  <si>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</si>
  <si>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</si>
  <si>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</si>
  <si>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</si>
  <si>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</si>
  <si>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</si>
  <si>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</si>
  <si>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</si>
  <si>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</si>
  <si>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</si>
  <si>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</si>
  <si>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</si>
  <si>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</si>
  <si>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</si>
  <si>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</si>
  <si>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</si>
  <si>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</si>
  <si>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</si>
  <si>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</si>
  <si>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</si>
  <si>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</si>
  <si>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</si>
  <si>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</si>
  <si>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</si>
  <si>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</si>
  <si>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</si>
  <si>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</si>
  <si>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</si>
  <si>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</si>
  <si>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</si>
  <si>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</si>
  <si>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</si>
  <si>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</si>
  <si>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</si>
  <si>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</si>
  <si>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</si>
  <si>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</si>
  <si>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</si>
  <si>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</si>
  <si>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</si>
  <si>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</si>
  <si>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</si>
  <si>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</si>
  <si>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</si>
  <si>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</si>
  <si>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</si>
  <si>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</si>
  <si>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</si>
  <si>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</si>
  <si>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</si>
  <si>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</si>
  <si>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</si>
  <si>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</si>
  <si>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</si>
  <si>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</si>
  <si>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</si>
  <si>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</si>
  <si>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</si>
  <si>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</si>
  <si>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</si>
  <si>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</si>
  <si>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</si>
  <si>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</si>
  <si>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</si>
  <si>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</si>
  <si>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</si>
  <si>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</si>
  <si>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</si>
  <si>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</si>
  <si>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</si>
  <si>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</si>
  <si>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</si>
  <si>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</si>
  <si>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</si>
  <si>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</si>
  <si>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</si>
  <si>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</si>
  <si>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</si>
  <si>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</si>
  <si>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</si>
  <si>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</si>
  <si>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</si>
  <si>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</si>
  <si>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</si>
  <si>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</si>
  <si>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</si>
  <si>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</si>
  <si>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</si>
  <si>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</si>
  <si>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</si>
  <si>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</si>
  <si>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</si>
  <si>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</si>
  <si>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</si>
  <si>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</si>
  <si>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</si>
  <si>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</si>
  <si>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</si>
  <si>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</si>
  <si>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</si>
  <si>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</si>
  <si>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</si>
  <si>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</si>
  <si>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</si>
  <si>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</si>
  <si>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</si>
  <si>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</si>
  <si>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</si>
  <si>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</si>
  <si>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</si>
  <si>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</si>
  <si>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</si>
  <si>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</si>
  <si>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</si>
  <si>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</si>
  <si>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</si>
  <si>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</si>
  <si>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</si>
  <si>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</si>
  <si>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</si>
  <si>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</si>
  <si>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</si>
  <si>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</si>
  <si>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</si>
  <si>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</si>
  <si>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</si>
  <si>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</si>
  <si>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</si>
  <si>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</si>
  <si>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</si>
  <si>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</si>
  <si>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</si>
  <si>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</si>
  <si>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</si>
  <si>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</si>
  <si>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</si>
  <si>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</si>
  <si>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</si>
  <si>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</si>
  <si>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</si>
  <si>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</si>
  <si>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</si>
  <si>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</si>
  <si>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</si>
  <si>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</si>
  <si>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</si>
  <si>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</si>
  <si>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</si>
  <si>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</si>
  <si>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</si>
  <si>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</si>
  <si>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</si>
  <si>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</si>
  <si>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</si>
  <si>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</si>
  <si>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</si>
  <si>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</si>
  <si>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</si>
  <si>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</si>
  <si>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</si>
  <si>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</si>
  <si>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</si>
  <si>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</si>
  <si>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</si>
  <si>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</si>
  <si>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</si>
  <si>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</si>
  <si>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</si>
  <si>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</si>
  <si>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</si>
  <si>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</si>
  <si>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</si>
  <si>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</si>
  <si>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</si>
  <si>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</si>
  <si>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</si>
  <si>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</si>
  <si>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</si>
  <si>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</si>
  <si>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</si>
  <si>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</si>
  <si>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</si>
  <si>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</si>
  <si>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</si>
  <si>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</si>
  <si>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</si>
  <si>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</si>
  <si>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</si>
  <si>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</si>
  <si>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</si>
  <si>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</si>
  <si>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</si>
  <si>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</si>
  <si>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</si>
  <si>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</si>
  <si>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</si>
  <si>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</si>
  <si>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</si>
  <si>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</si>
  <si>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</si>
  <si>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</si>
  <si>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</si>
  <si>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</si>
  <si>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</si>
  <si>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</si>
  <si>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</si>
  <si>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</si>
  <si>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</si>
  <si>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</si>
  <si>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</si>
  <si>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</si>
  <si>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</si>
  <si>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</si>
  <si>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</si>
  <si>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</si>
  <si>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</si>
  <si>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</si>
  <si>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</si>
  <si>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</si>
  <si>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</si>
  <si>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</si>
  <si>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</si>
  <si>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</si>
  <si>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</si>
  <si>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</si>
  <si>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</si>
  <si>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</si>
  <si>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</si>
  <si>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</si>
  <si>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</si>
  <si>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</si>
  <si>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</si>
  <si>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</si>
  <si>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</si>
  <si>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</si>
  <si>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</si>
  <si>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</si>
  <si>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</si>
  <si>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</si>
  <si>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</si>
  <si>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</si>
  <si>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</si>
  <si>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</si>
  <si>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</si>
  <si>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</si>
  <si>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</si>
  <si>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</si>
  <si>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</si>
  <si>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</si>
  <si>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</si>
  <si>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</si>
  <si>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</si>
  <si>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</si>
  <si>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</si>
  <si>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</si>
  <si>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</si>
  <si>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</si>
  <si>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</si>
  <si>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</si>
  <si>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</si>
  <si>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</si>
  <si>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</si>
  <si>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</si>
  <si>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</si>
  <si>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</si>
  <si>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</si>
  <si>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</si>
  <si>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</si>
  <si>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</si>
  <si>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</si>
  <si>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</si>
  <si>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</si>
  <si>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</si>
  <si>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</si>
  <si>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</si>
  <si>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</si>
  <si>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</si>
  <si>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</si>
  <si>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</si>
  <si>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</si>
  <si>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</si>
  <si>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</si>
  <si>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</si>
  <si>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</si>
  <si>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</si>
  <si>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</si>
  <si>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</si>
  <si>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</si>
  <si>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</si>
  <si>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</si>
  <si>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</si>
  <si>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</si>
  <si>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</si>
  <si>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</si>
  <si>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</si>
  <si>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</si>
  <si>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</si>
  <si>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</si>
  <si>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</si>
  <si>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</si>
  <si>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</si>
  <si>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</si>
  <si>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</si>
  <si>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</si>
  <si>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</si>
  <si>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</si>
  <si>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</si>
  <si>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</si>
  <si>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</si>
  <si>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</si>
  <si>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</si>
  <si>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</si>
  <si>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</si>
  <si>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</si>
  <si>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</si>
  <si>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</si>
  <si>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</si>
  <si>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</si>
  <si>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</si>
  <si>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</si>
  <si>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</si>
  <si>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</si>
  <si>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</si>
  <si>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</si>
  <si>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</si>
  <si>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</si>
  <si>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</si>
  <si>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</si>
  <si>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</si>
  <si>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</si>
  <si>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</si>
  <si>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</si>
  <si>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</si>
  <si>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</si>
  <si>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</si>
  <si>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</si>
  <si>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</si>
  <si>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</si>
  <si>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</si>
  <si>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</si>
  <si>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</si>
  <si>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</si>
  <si>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</si>
  <si>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</si>
  <si>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</si>
  <si>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</si>
  <si>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</si>
  <si>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</si>
  <si>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</si>
  <si>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</si>
  <si>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</si>
  <si>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</si>
  <si>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</si>
  <si>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</si>
  <si>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</si>
  <si>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</si>
  <si>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</si>
  <si>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</si>
  <si>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</si>
  <si>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</si>
  <si>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</si>
  <si>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</si>
  <si>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</si>
  <si>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</si>
  <si>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</si>
  <si>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</si>
  <si>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</si>
  <si>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</si>
  <si>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</si>
  <si>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</si>
  <si>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</si>
  <si>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</si>
  <si>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</si>
  <si>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</si>
  <si>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</si>
  <si>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</si>
  <si>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</si>
  <si>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</si>
  <si>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</si>
  <si>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</si>
  <si>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</si>
  <si>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</si>
  <si>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</si>
  <si>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</si>
  <si>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</si>
  <si>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</si>
  <si>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</si>
  <si>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</si>
  <si>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</si>
  <si>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</si>
  <si>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</si>
  <si>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</si>
  <si>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</si>
  <si>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</si>
  <si>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</si>
  <si>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</si>
  <si>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</si>
  <si>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</si>
  <si>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</si>
  <si>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</si>
  <si>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</si>
  <si>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</si>
  <si>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</si>
  <si>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</si>
  <si>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</si>
  <si>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</si>
  <si>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</si>
  <si>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</si>
  <si>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</si>
  <si>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</si>
  <si>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</si>
  <si>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</si>
  <si>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</si>
  <si>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</si>
  <si>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</si>
  <si>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</si>
  <si>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</si>
  <si>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</si>
  <si>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</si>
  <si>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</si>
  <si>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</si>
  <si>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</si>
  <si>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</si>
  <si>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</si>
  <si>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</si>
  <si>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</si>
  <si>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</si>
  <si>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</si>
  <si>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</si>
  <si>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</si>
  <si>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</si>
  <si>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</si>
  <si>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</si>
  <si>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</si>
  <si>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</si>
  <si>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</si>
  <si>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</si>
  <si>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</si>
  <si>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</si>
  <si>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</si>
  <si>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</si>
  <si>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</si>
  <si>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</si>
  <si>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</si>
  <si>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</si>
  <si>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</si>
  <si>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</si>
  <si>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</si>
  <si>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</si>
  <si>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</si>
  <si>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</si>
  <si>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</si>
  <si>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</si>
  <si>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</si>
  <si>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</si>
  <si>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</si>
  <si>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</si>
  <si>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</si>
  <si>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</si>
  <si>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</si>
  <si>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</si>
  <si>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</si>
  <si>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</si>
  <si>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</si>
  <si>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</si>
  <si>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</si>
  <si>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</si>
  <si>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</si>
  <si>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</si>
  <si>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</si>
  <si>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</si>
  <si>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</si>
  <si>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</si>
  <si>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</si>
  <si>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</si>
  <si>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</si>
  <si>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</si>
  <si>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</si>
  <si>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</si>
  <si>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</si>
  <si>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</si>
  <si>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</si>
  <si>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</si>
  <si>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</si>
  <si>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</si>
  <si>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</si>
  <si>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</si>
  <si>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</si>
  <si>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</si>
  <si>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</si>
  <si>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</si>
  <si>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</si>
  <si>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</si>
  <si>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</si>
  <si>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</si>
  <si>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</si>
  <si>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</si>
  <si>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</si>
  <si>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</si>
  <si>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</si>
  <si>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</si>
  <si>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</si>
  <si>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</si>
  <si>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</si>
  <si>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</si>
  <si>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</si>
  <si>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</si>
  <si>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</si>
  <si>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</si>
  <si>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</si>
  <si>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</si>
  <si>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</si>
  <si>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</si>
  <si>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</si>
  <si>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</si>
  <si>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</si>
  <si>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</si>
  <si>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</si>
  <si>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</si>
  <si>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</si>
  <si>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</si>
  <si>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</si>
  <si>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</si>
  <si>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</si>
  <si>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</si>
  <si>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</si>
  <si>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</si>
  <si>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</si>
  <si>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</si>
  <si>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</si>
  <si>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</si>
  <si>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</si>
  <si>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</si>
  <si>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</si>
  <si>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</si>
  <si>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</si>
  <si>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</si>
  <si>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</si>
  <si>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</si>
  <si>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</si>
  <si>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</si>
  <si>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</si>
  <si>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</si>
  <si>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</si>
  <si>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</si>
  <si>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</si>
  <si>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</si>
  <si>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</si>
  <si>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</si>
  <si>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</si>
  <si>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</si>
  <si>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</si>
  <si>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</si>
  <si>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</si>
  <si>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</si>
  <si>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</si>
  <si>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</si>
  <si>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</si>
  <si>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</si>
  <si>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</si>
  <si>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</si>
  <si>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</si>
  <si>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</si>
  <si>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</si>
  <si>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</si>
  <si>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</si>
  <si>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</si>
  <si>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</si>
  <si>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</si>
  <si>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</si>
  <si>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</si>
  <si>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</si>
  <si>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</si>
  <si>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</si>
  <si>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</si>
  <si>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</si>
  <si>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</si>
  <si>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</si>
  <si>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</si>
  <si>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</si>
  <si>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</si>
  <si>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</si>
  <si>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</si>
  <si>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</si>
  <si>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</si>
  <si>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</si>
  <si>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</si>
  <si>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</si>
  <si>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</si>
  <si>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</si>
  <si>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</si>
  <si>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</si>
  <si>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</si>
  <si>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</si>
  <si>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</si>
  <si>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</si>
  <si>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</si>
  <si>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</si>
  <si>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</si>
  <si>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</si>
  <si>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</si>
  <si>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</si>
  <si>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</si>
  <si>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</si>
  <si>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</si>
  <si>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</si>
  <si>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</si>
  <si>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</si>
  <si>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</si>
  <si>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</si>
  <si>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</si>
  <si>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</si>
  <si>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</si>
  <si>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</si>
  <si>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</si>
  <si>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</si>
  <si>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</si>
  <si>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</si>
  <si>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</si>
  <si>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</si>
  <si>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</si>
  <si>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</si>
  <si>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</si>
  <si>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</si>
  <si>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</si>
  <si>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</si>
  <si>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</si>
  <si>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</si>
  <si>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</si>
  <si>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</si>
  <si>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</si>
  <si>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</si>
  <si>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</si>
  <si>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</si>
  <si>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</si>
  <si>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</si>
  <si>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</si>
  <si>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</si>
  <si>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</si>
  <si>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</si>
  <si>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</si>
  <si>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</si>
  <si>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</si>
  <si>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</si>
  <si>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</si>
  <si>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</si>
  <si>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</si>
  <si>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</si>
  <si>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</si>
  <si>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</si>
  <si>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</si>
  <si>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</si>
  <si>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</si>
  <si>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</si>
  <si>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</si>
  <si>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</si>
  <si>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</si>
  <si>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</si>
  <si>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</si>
  <si>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</si>
  <si>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</si>
  <si>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</si>
  <si>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</si>
  <si>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</si>
  <si>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</si>
  <si>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</si>
  <si>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</si>
  <si>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</si>
  <si>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</si>
  <si>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</si>
  <si>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</si>
  <si>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</si>
  <si>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</si>
  <si>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</si>
  <si>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</si>
  <si>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</si>
  <si>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</si>
  <si>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</si>
  <si>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</si>
  <si>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</si>
  <si>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</si>
  <si>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</si>
  <si>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</si>
  <si>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</si>
  <si>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</si>
  <si>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</si>
  <si>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</si>
  <si>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</si>
  <si>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</si>
  <si>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</si>
  <si>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</si>
  <si>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</si>
  <si>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</si>
  <si>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</si>
  <si>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</si>
  <si>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</si>
  <si>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</si>
  <si>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</si>
  <si>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</si>
  <si>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</si>
  <si>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</si>
  <si>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</si>
  <si>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</si>
  <si>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</si>
  <si>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</si>
  <si>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</si>
  <si>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</si>
  <si>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</si>
  <si>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</si>
  <si>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</si>
  <si>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</si>
  <si>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</si>
  <si>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</si>
  <si>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</si>
  <si>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</si>
  <si>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</si>
  <si>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</si>
  <si>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</si>
  <si>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</si>
  <si>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</si>
  <si>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</si>
  <si>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</si>
  <si>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</si>
  <si>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</si>
  <si>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</si>
  <si>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</si>
  <si>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</si>
  <si>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</si>
  <si>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</si>
  <si>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</si>
  <si>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</si>
  <si>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</si>
  <si>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</si>
  <si>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</si>
  <si>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</si>
  <si>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</si>
  <si>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</si>
  <si>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</si>
  <si>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</si>
  <si>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</si>
  <si>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</si>
  <si>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</si>
  <si>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</si>
  <si>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</si>
  <si>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</si>
  <si>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</si>
  <si>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</si>
  <si>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</si>
  <si>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</si>
  <si>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</si>
  <si>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</si>
  <si>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</si>
  <si>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</si>
  <si>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</si>
  <si>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</si>
  <si>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</si>
  <si>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</si>
  <si>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</si>
  <si>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</si>
  <si>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</si>
  <si>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</si>
  <si>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</si>
  <si>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</si>
  <si>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</si>
  <si>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</si>
  <si>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</si>
  <si>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</si>
  <si>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</si>
  <si>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</si>
  <si>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</si>
  <si>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</si>
  <si>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</si>
  <si>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</si>
  <si>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</si>
  <si>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</si>
  <si>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</si>
  <si>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</si>
  <si>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</si>
  <si>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</si>
  <si>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</si>
  <si>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</si>
  <si>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</si>
  <si>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</si>
  <si>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</si>
  <si>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</si>
  <si>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</si>
  <si>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</si>
  <si>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</si>
  <si>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</si>
  <si>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</si>
  <si>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</si>
  <si>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</si>
  <si>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</si>
  <si>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</si>
  <si>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</si>
  <si>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</si>
  <si>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</si>
  <si>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</si>
  <si>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</si>
  <si>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</si>
  <si>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</si>
  <si>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</si>
  <si>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</si>
  <si>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</si>
  <si>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</si>
  <si>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</si>
  <si>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</si>
  <si>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</si>
  <si>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</si>
  <si>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</si>
  <si>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</si>
  <si>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</si>
  <si>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</si>
  <si>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</si>
  <si>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</si>
  <si>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</si>
  <si>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</si>
  <si>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</si>
  <si>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</si>
  <si>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</si>
  <si>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</si>
  <si>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</si>
  <si>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</si>
  <si>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</si>
  <si>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</si>
  <si>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</si>
  <si>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</si>
  <si>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</si>
  <si>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</si>
  <si>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</si>
  <si>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</si>
  <si>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</si>
  <si>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</si>
  <si>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</si>
  <si>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</si>
  <si>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</si>
  <si>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</si>
  <si>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</si>
  <si>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</si>
  <si>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</si>
  <si>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</si>
  <si>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</si>
  <si>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</si>
  <si>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</si>
  <si>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</si>
  <si>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</si>
  <si>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</si>
  <si>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</si>
  <si>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</si>
  <si>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</si>
  <si>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</si>
  <si>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</si>
  <si>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</si>
  <si>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</si>
  <si>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</si>
  <si>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</si>
  <si>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</si>
  <si>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</si>
  <si>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</si>
  <si>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</si>
  <si>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</si>
  <si>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</si>
  <si>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</si>
  <si>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</si>
  <si>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</si>
  <si>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</si>
  <si>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</si>
  <si>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</si>
  <si>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</si>
  <si>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</si>
  <si>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</si>
  <si>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</si>
  <si>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</si>
  <si>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</si>
  <si>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</si>
  <si>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</si>
  <si>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</si>
  <si>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</si>
  <si>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</si>
  <si>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</si>
  <si>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</si>
  <si>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</si>
  <si>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</si>
  <si>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</si>
  <si>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</si>
  <si>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</si>
  <si>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</si>
  <si>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</si>
  <si>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</si>
  <si>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</si>
  <si>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</si>
  <si>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</si>
  <si>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</si>
  <si>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</si>
  <si>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</si>
  <si>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</si>
  <si>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</si>
  <si>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</si>
  <si>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</si>
  <si>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</si>
  <si>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</si>
  <si>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</si>
  <si>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</si>
  <si>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</si>
  <si>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</si>
  <si>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</si>
  <si>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</si>
  <si>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</si>
  <si>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</si>
  <si>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</si>
  <si>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</si>
  <si>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</si>
  <si>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</si>
  <si>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</si>
  <si>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</si>
  <si>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</si>
  <si>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</si>
  <si>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</si>
  <si>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</si>
  <si>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</si>
  <si>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</si>
  <si>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</si>
  <si>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</si>
  <si>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</si>
  <si>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</si>
  <si>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</si>
  <si>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</si>
  <si>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</si>
  <si>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</si>
  <si>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</si>
  <si>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</si>
  <si>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</si>
  <si>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</si>
  <si>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</si>
  <si>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</si>
  <si>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</si>
  <si>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</si>
  <si>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</si>
  <si>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</si>
  <si>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</si>
  <si>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</si>
  <si>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</si>
  <si>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</si>
  <si>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</si>
  <si>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</si>
  <si>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</si>
  <si>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</si>
  <si>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</si>
  <si>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</si>
  <si>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</si>
  <si>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</si>
  <si>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</si>
  <si>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</si>
  <si>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</si>
  <si>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</si>
  <si>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</si>
  <si>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</si>
  <si>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</si>
  <si>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</si>
  <si>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</si>
  <si>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</si>
  <si>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</si>
  <si>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</si>
  <si>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</si>
  <si>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</si>
  <si>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</si>
  <si>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</si>
  <si>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</si>
  <si>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</si>
  <si>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</si>
  <si>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</si>
  <si>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</si>
  <si>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</si>
  <si>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</si>
  <si>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</si>
  <si>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</si>
  <si>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</si>
  <si>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</si>
  <si>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</si>
  <si>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</si>
  <si>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</si>
  <si>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</si>
  <si>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</si>
  <si>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</si>
  <si>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</si>
  <si>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</si>
  <si>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</si>
  <si>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</si>
  <si>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</si>
  <si>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</si>
  <si>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</si>
  <si>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</si>
  <si>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</si>
  <si>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</si>
  <si>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</si>
  <si>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</si>
  <si>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</si>
  <si>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</si>
  <si>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</si>
  <si>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</si>
  <si>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</si>
  <si>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</si>
  <si>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</si>
  <si>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</si>
  <si>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</si>
  <si>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</si>
  <si>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</si>
  <si>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</si>
  <si>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</si>
  <si>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</si>
  <si>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</si>
  <si>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</si>
  <si>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</si>
  <si>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</si>
  <si>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</si>
  <si>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</si>
  <si>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</si>
  <si>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</si>
  <si>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</si>
  <si>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</si>
  <si>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</si>
  <si>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</si>
  <si>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</si>
  <si>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</si>
  <si>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</si>
  <si>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</si>
  <si>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</si>
  <si>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</si>
  <si>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</si>
  <si>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</si>
  <si>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</si>
  <si>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</si>
  <si>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</si>
  <si>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</si>
  <si>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</si>
  <si>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</si>
  <si>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</si>
  <si>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</si>
  <si>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</si>
  <si>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</si>
  <si>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</si>
  <si>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</si>
  <si>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</si>
  <si>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</si>
  <si>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</si>
  <si>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</si>
  <si>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</si>
  <si>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</si>
  <si>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</si>
  <si>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</si>
  <si>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</si>
  <si>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</si>
  <si>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</si>
  <si>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</si>
  <si>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</si>
  <si>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</si>
  <si>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</si>
  <si>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</si>
  <si>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</si>
  <si>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</si>
  <si>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</si>
  <si>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</si>
  <si>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</si>
  <si>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</si>
  <si>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</si>
  <si>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</si>
  <si>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</si>
  <si>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</si>
  <si>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</si>
  <si>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</si>
  <si>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</si>
  <si>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</si>
  <si>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</si>
  <si>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</si>
  <si>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</si>
  <si>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</si>
  <si>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</si>
  <si>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</si>
  <si>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</si>
  <si>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</si>
  <si>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</si>
  <si>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</si>
  <si>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</si>
  <si>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</si>
  <si>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</si>
  <si>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</si>
  <si>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</si>
  <si>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</si>
  <si>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</si>
  <si>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</si>
  <si>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</si>
  <si>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</si>
  <si>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</si>
  <si>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</si>
  <si>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</si>
  <si>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</si>
  <si>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</si>
  <si>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</si>
  <si>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</si>
  <si>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</si>
  <si>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</si>
  <si>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</si>
  <si>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</si>
  <si>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</si>
  <si>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</si>
  <si>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</si>
  <si>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</si>
  <si>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</si>
  <si>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</si>
  <si>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</si>
  <si>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</si>
  <si>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</si>
  <si>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</si>
  <si>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</si>
  <si>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</si>
  <si>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</si>
  <si>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</si>
  <si>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</si>
  <si>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</si>
  <si>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</si>
  <si>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</si>
  <si>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</si>
  <si>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</si>
  <si>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</si>
  <si>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</si>
  <si>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</si>
  <si>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</si>
  <si>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</si>
  <si>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</si>
  <si>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</si>
  <si>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</si>
  <si>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</si>
  <si>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</si>
  <si>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</si>
  <si>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</si>
  <si>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</si>
  <si>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</si>
  <si>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</si>
  <si>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</si>
  <si>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</si>
  <si>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</si>
  <si>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</si>
  <si>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</si>
  <si>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</si>
  <si>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</si>
  <si>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</si>
  <si>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</si>
  <si>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</si>
  <si>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</si>
  <si>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</si>
  <si>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</si>
  <si>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</si>
  <si>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</si>
  <si>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</si>
  <si>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</si>
  <si>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</si>
  <si>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</si>
  <si>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</si>
  <si>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</si>
  <si>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</si>
  <si>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</si>
  <si>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</si>
  <si>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</si>
  <si>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</si>
  <si>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</si>
  <si>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</si>
  <si>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</si>
  <si>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</si>
  <si>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</si>
  <si>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</si>
  <si>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</si>
  <si>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</si>
  <si>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</si>
  <si>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</si>
  <si>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</si>
  <si>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</si>
  <si>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</si>
  <si>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</si>
  <si>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</si>
  <si>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</si>
  <si>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</si>
  <si>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</si>
  <si>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</si>
  <si>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</si>
  <si>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</si>
  <si>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</si>
  <si>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</si>
  <si>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</si>
  <si>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</si>
  <si>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</si>
  <si>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</si>
  <si>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</si>
  <si>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</si>
  <si>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</si>
  <si>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</si>
  <si>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</si>
  <si>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</si>
  <si>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</si>
  <si>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</si>
  <si>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</si>
  <si>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</si>
  <si>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</si>
  <si>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</si>
  <si>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</si>
  <si>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</si>
  <si>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</si>
  <si>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</si>
  <si>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</si>
  <si>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</si>
  <si>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</si>
  <si>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</si>
  <si>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</si>
  <si>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</si>
  <si>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</si>
  <si>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</si>
  <si>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</si>
  <si>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</si>
  <si>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</si>
  <si>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</si>
  <si>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</si>
  <si>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</si>
  <si>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</si>
  <si>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</si>
  <si>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</si>
  <si>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</si>
  <si>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</si>
  <si>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</si>
  <si>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</si>
  <si>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</si>
  <si>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</si>
  <si>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</si>
  <si>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</si>
  <si>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</si>
  <si>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</si>
  <si>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</si>
  <si>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</si>
  <si>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</si>
  <si>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</si>
  <si>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</si>
  <si>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</si>
  <si>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</si>
  <si>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</si>
  <si>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</si>
  <si>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</si>
  <si>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</si>
  <si>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</si>
  <si>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</si>
  <si>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</si>
  <si>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</si>
  <si>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</si>
  <si>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</si>
  <si>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</si>
  <si>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</si>
  <si>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</si>
  <si>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</si>
  <si>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</si>
  <si>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</si>
  <si>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</si>
  <si>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</si>
  <si>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</si>
  <si>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</si>
  <si>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</si>
  <si>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</si>
  <si>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</si>
  <si>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</si>
  <si>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</si>
  <si>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</si>
  <si>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</si>
  <si>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</si>
  <si>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</si>
  <si>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</si>
  <si>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</si>
  <si>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</si>
  <si>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</si>
  <si>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</si>
  <si>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</si>
  <si>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</si>
  <si>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</si>
  <si>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</si>
  <si>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</si>
  <si>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</si>
  <si>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</si>
  <si>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</si>
  <si>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</si>
  <si>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</si>
  <si>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</si>
  <si>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</si>
  <si>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</si>
  <si>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</si>
  <si>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</si>
  <si>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</si>
  <si>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</si>
  <si>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</si>
  <si>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</si>
  <si>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</si>
  <si>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</si>
  <si>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</si>
  <si>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</si>
  <si>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</si>
  <si>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</si>
  <si>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</si>
  <si>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</si>
  <si>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</si>
  <si>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</si>
  <si>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</si>
  <si>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</si>
  <si>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</si>
  <si>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</si>
  <si>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</si>
  <si>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</si>
  <si>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</si>
  <si>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</si>
  <si>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</si>
  <si>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</si>
  <si>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</si>
  <si>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</si>
  <si>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</si>
  <si>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</si>
  <si>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</si>
  <si>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</si>
  <si>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</si>
  <si>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</si>
  <si>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</si>
  <si>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</si>
  <si>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</si>
  <si>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</si>
  <si>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</si>
  <si>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</si>
  <si>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</si>
  <si>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</si>
  <si>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</si>
  <si>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</si>
  <si>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</si>
  <si>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</si>
  <si>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</si>
  <si>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</si>
  <si>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</si>
  <si>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</si>
  <si>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</si>
  <si>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</si>
  <si>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</si>
  <si>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</si>
  <si>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</si>
  <si>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</si>
  <si>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</si>
  <si>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</si>
  <si>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</si>
  <si>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</si>
  <si>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</si>
  <si>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</si>
  <si>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</si>
  <si>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</si>
  <si>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</si>
  <si>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</si>
  <si>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</si>
  <si>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</si>
  <si>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</si>
  <si>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</si>
  <si>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</si>
  <si>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</si>
  <si>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</si>
  <si>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</si>
  <si>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</si>
  <si>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</si>
  <si>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</si>
  <si>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</si>
  <si>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</si>
  <si>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</si>
  <si>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</si>
  <si>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</si>
  <si>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</si>
  <si>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</si>
  <si>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</si>
  <si>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</si>
  <si>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</si>
  <si>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</si>
  <si>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</si>
  <si>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</si>
  <si>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</si>
  <si>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</si>
  <si>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</si>
  <si>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</si>
  <si>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</si>
  <si>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</si>
  <si>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</si>
  <si>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</si>
  <si>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</si>
  <si>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</si>
  <si>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</si>
  <si>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</si>
  <si>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</si>
  <si>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</si>
  <si>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</si>
  <si>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</si>
  <si>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</si>
  <si>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</si>
  <si>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</si>
  <si>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</si>
  <si>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</si>
  <si>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</si>
  <si>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</si>
  <si>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</si>
  <si>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</si>
  <si>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</si>
  <si>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</si>
  <si>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</si>
  <si>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</si>
  <si>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</si>
  <si>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</si>
  <si>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</si>
  <si>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</si>
  <si>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</si>
  <si>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</si>
  <si>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</si>
  <si>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</si>
  <si>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</si>
  <si>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</si>
  <si>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</si>
  <si>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</si>
  <si>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</si>
  <si>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</si>
  <si>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</si>
  <si>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</si>
  <si>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</si>
  <si>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</si>
  <si>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</si>
  <si>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</si>
  <si>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</si>
  <si>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</si>
  <si>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</si>
  <si>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</si>
  <si>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</si>
  <si>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</si>
  <si>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</si>
  <si>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</si>
  <si>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</si>
  <si>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</si>
  <si>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</si>
  <si>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</si>
  <si>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</si>
  <si>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</si>
  <si>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</si>
  <si>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</si>
  <si>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</si>
  <si>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</si>
  <si>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</si>
  <si>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</si>
  <si>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</si>
  <si>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</si>
  <si>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</si>
  <si>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</si>
  <si>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</si>
  <si>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</si>
  <si>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</si>
  <si>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</si>
  <si>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</si>
  <si>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</si>
  <si>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</si>
  <si>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</si>
  <si>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</si>
  <si>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</si>
  <si>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</si>
  <si>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</si>
  <si>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</si>
  <si>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</si>
  <si>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</si>
  <si>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</si>
  <si>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</si>
  <si>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</si>
  <si>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</si>
  <si>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</si>
  <si>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</si>
  <si>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</si>
  <si>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</si>
  <si>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</si>
  <si>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</si>
  <si>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</si>
  <si>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</si>
  <si>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</si>
  <si>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</si>
  <si>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</si>
  <si>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</si>
  <si>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</si>
  <si>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</si>
  <si>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</si>
  <si>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</si>
  <si>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</si>
  <si>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</si>
  <si>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</si>
  <si>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</si>
  <si>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</si>
  <si>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</si>
  <si>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</si>
  <si>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</si>
  <si>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</si>
  <si>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</si>
  <si>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</si>
  <si>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</si>
  <si>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</si>
  <si>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</si>
  <si>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</si>
  <si>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</si>
  <si>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</si>
  <si>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</si>
  <si>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</si>
  <si>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</si>
  <si>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</si>
  <si>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</si>
  <si>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</si>
  <si>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</si>
  <si>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</si>
  <si>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</si>
  <si>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</si>
  <si>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</si>
  <si>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</si>
  <si>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</si>
  <si>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</si>
  <si>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</si>
  <si>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</si>
  <si>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</si>
  <si>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</si>
  <si>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</si>
  <si>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</si>
  <si>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</si>
  <si>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</si>
  <si>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</si>
  <si>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</si>
  <si>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</si>
  <si>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</si>
  <si>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</si>
  <si>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</si>
  <si>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</si>
  <si>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</si>
  <si>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</si>
  <si>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</si>
  <si>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</si>
  <si>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</si>
  <si>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</si>
  <si>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</si>
  <si>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</si>
  <si>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</si>
  <si>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</si>
  <si>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</si>
  <si>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</si>
  <si>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</si>
  <si>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</si>
  <si>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</si>
  <si>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</si>
  <si>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</si>
  <si>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</si>
  <si>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</si>
  <si>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</si>
  <si>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</si>
  <si>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</si>
  <si>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</si>
  <si>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</si>
  <si>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</si>
  <si>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</si>
  <si>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</si>
  <si>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</si>
  <si>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</si>
  <si>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</si>
  <si>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</si>
  <si>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</si>
  <si>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</si>
  <si>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</si>
  <si>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</si>
  <si>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</si>
  <si>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</si>
  <si>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</si>
  <si>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</si>
  <si>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</si>
  <si>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</si>
  <si>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</si>
  <si>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</si>
  <si>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</si>
  <si>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</si>
  <si>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</si>
  <si>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</si>
  <si>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</si>
  <si>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</si>
  <si>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</si>
  <si>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</si>
  <si>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</si>
  <si>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</si>
  <si>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</si>
  <si>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</si>
  <si>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</si>
  <si>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</si>
  <si>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</si>
  <si>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</si>
  <si>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</si>
  <si>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</si>
  <si>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</si>
  <si>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</si>
  <si>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</si>
  <si>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</si>
  <si>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</si>
  <si>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</si>
  <si>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</si>
  <si>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</si>
  <si>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</si>
  <si>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</si>
  <si>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</si>
  <si>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</si>
  <si>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</si>
  <si>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</si>
  <si>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</si>
  <si>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</si>
  <si>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</si>
  <si>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</si>
  <si>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</si>
  <si>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</si>
  <si>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</si>
  <si>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</si>
  <si>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</si>
  <si>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</si>
  <si>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</si>
  <si>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</si>
  <si>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</si>
  <si>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</si>
  <si>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</si>
  <si>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</si>
  <si>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</si>
  <si>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</si>
  <si>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</si>
  <si>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</si>
  <si>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</si>
  <si>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</si>
  <si>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</si>
  <si>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</si>
  <si>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</si>
  <si>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</si>
  <si>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</si>
  <si>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</si>
  <si>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</si>
  <si>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</si>
  <si>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</si>
  <si>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</si>
  <si>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</si>
  <si>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</si>
  <si>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</si>
  <si>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</si>
  <si>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</si>
  <si>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</si>
  <si>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</si>
  <si>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</si>
  <si>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</si>
  <si>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</si>
  <si>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</si>
  <si>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</si>
  <si>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</si>
  <si>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</si>
  <si>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</si>
  <si>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</si>
  <si>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</si>
  <si>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</si>
  <si>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</si>
  <si>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</si>
  <si>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</si>
  <si>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</si>
  <si>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</si>
  <si>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</si>
  <si>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</si>
  <si>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</si>
  <si>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</si>
  <si>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</si>
  <si>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</si>
  <si>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</si>
  <si>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</si>
  <si>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</si>
  <si>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</si>
  <si>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</si>
  <si>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</si>
  <si>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</si>
  <si>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</si>
  <si>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</si>
  <si>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</si>
  <si>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</si>
  <si>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</si>
  <si>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</si>
  <si>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</si>
  <si>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</si>
  <si>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</si>
  <si>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</si>
  <si>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</si>
  <si>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</si>
  <si>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</si>
  <si>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</si>
  <si>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</si>
  <si>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</si>
  <si>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</si>
  <si>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</si>
  <si>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</si>
  <si>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</si>
  <si>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</si>
  <si>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</si>
  <si>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</si>
  <si>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</si>
  <si>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</si>
  <si>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</si>
  <si>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</si>
  <si>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</si>
  <si>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</si>
  <si>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</si>
  <si>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</si>
  <si>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</si>
  <si>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</si>
  <si>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</si>
  <si>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</si>
  <si>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</si>
  <si>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</si>
  <si>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</si>
  <si>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</si>
  <si>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</si>
  <si>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</si>
  <si>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</si>
  <si>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</si>
  <si>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</si>
  <si>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</si>
  <si>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</si>
  <si>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</si>
  <si>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</si>
  <si>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</si>
  <si>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</si>
  <si>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</si>
  <si>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</si>
  <si>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</si>
  <si>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</si>
  <si>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</si>
  <si>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</si>
  <si>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</si>
  <si>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</si>
  <si>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</si>
  <si>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</si>
  <si>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</si>
  <si>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</si>
  <si>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</si>
  <si>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</si>
  <si>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</si>
  <si>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</si>
  <si>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</si>
  <si>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</si>
  <si>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</si>
  <si>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</si>
  <si>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</si>
  <si>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</si>
  <si>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</si>
  <si>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</si>
  <si>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</si>
  <si>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</si>
  <si>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</si>
  <si>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</si>
  <si>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</si>
  <si>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</si>
  <si>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</si>
  <si>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</si>
  <si>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</si>
  <si>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</si>
  <si>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</si>
  <si>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</si>
  <si>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</si>
  <si>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</si>
  <si>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</si>
  <si>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</si>
  <si>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</si>
  <si>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</si>
  <si>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</si>
  <si>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</si>
  <si>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</si>
  <si>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</si>
  <si>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</si>
  <si>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</si>
  <si>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</si>
  <si>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</si>
  <si>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</si>
  <si>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</si>
  <si>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</si>
  <si>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</si>
  <si>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</si>
  <si>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</si>
  <si>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</si>
  <si>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</si>
  <si>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</si>
  <si>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</si>
  <si>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</si>
  <si>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</si>
  <si>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</si>
  <si>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</si>
  <si>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</si>
  <si>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</si>
  <si>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</si>
  <si>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</si>
  <si>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</si>
  <si>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</si>
  <si>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</si>
  <si>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</si>
  <si>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</si>
  <si>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</si>
  <si>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</si>
  <si>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</si>
  <si>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</si>
  <si>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</si>
  <si>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</si>
  <si>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</si>
  <si>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</si>
  <si>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</si>
  <si>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</si>
  <si>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</si>
  <si>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</si>
  <si>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</si>
  <si>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</si>
  <si>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</si>
  <si>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</si>
  <si>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</si>
  <si>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</si>
  <si>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</si>
  <si>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</si>
  <si>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</si>
  <si>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</si>
  <si>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</si>
  <si>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</si>
  <si>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</si>
  <si>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</si>
  <si>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</si>
  <si>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</si>
  <si>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</si>
  <si>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</si>
  <si>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</si>
  <si>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</si>
  <si>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</si>
  <si>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</si>
  <si>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</si>
  <si>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</si>
  <si>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</si>
  <si>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</si>
  <si>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</si>
  <si>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</si>
  <si>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</si>
  <si>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</si>
  <si>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</si>
  <si>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</si>
  <si>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</si>
  <si>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</si>
  <si>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</si>
  <si>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</si>
  <si>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</si>
  <si>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</si>
  <si>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</si>
  <si>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</si>
  <si>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</si>
  <si>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</si>
  <si>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</si>
  <si>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</si>
  <si>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</si>
  <si>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</si>
  <si>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</si>
  <si>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</si>
  <si>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</si>
  <si>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</si>
  <si>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</si>
  <si>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</si>
  <si>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</si>
  <si>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</si>
  <si>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</si>
  <si>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</si>
  <si>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</si>
  <si>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</si>
  <si>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</si>
  <si>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</si>
  <si>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</si>
  <si>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</si>
  <si>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</si>
  <si>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</si>
  <si>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</si>
  <si>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</si>
  <si>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</si>
  <si>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</si>
  <si>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</si>
  <si>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</si>
  <si>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</si>
  <si>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</si>
  <si>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</si>
  <si>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</si>
  <si>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</si>
  <si>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</si>
  <si>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</si>
  <si>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</si>
  <si>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</si>
  <si>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</si>
  <si>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</si>
  <si>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</si>
  <si>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</si>
  <si>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</si>
  <si>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</si>
  <si>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</si>
  <si>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</si>
  <si>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</si>
  <si>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</si>
  <si>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</si>
  <si>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</si>
  <si>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</si>
  <si>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</si>
  <si>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</si>
  <si>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</si>
  <si>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</si>
  <si>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</si>
  <si>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</si>
  <si>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</si>
  <si>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</si>
  <si>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</si>
  <si>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</si>
  <si>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</si>
  <si>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</si>
  <si>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</si>
  <si>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</si>
  <si>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</si>
  <si>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</si>
  <si>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</si>
  <si>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</si>
  <si>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</si>
  <si>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</si>
  <si>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</si>
  <si>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</si>
  <si>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</si>
  <si>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</si>
  <si>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</si>
  <si>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</si>
  <si>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</si>
  <si>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</si>
  <si>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</si>
  <si>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</si>
  <si>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</si>
  <si>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</si>
  <si>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</si>
  <si>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</si>
  <si>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</si>
  <si>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</si>
  <si>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</si>
  <si>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</si>
  <si>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</si>
  <si>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</si>
  <si>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</si>
  <si>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</si>
  <si>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</si>
  <si>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</si>
  <si>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</si>
  <si>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</si>
  <si>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</si>
  <si>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</si>
  <si>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</si>
  <si>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</si>
  <si>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</si>
  <si>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</si>
  <si>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</si>
  <si>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</si>
  <si>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</si>
  <si>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</si>
  <si>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</si>
  <si>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</si>
  <si>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</si>
  <si>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</si>
  <si>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</si>
  <si>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</si>
  <si>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</si>
  <si>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</si>
  <si>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</si>
  <si>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</si>
  <si>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</si>
  <si>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</si>
  <si>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</si>
  <si>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</si>
  <si>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</si>
  <si>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</si>
  <si>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</si>
  <si>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</si>
  <si>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</si>
  <si>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</si>
  <si>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</si>
  <si>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</si>
  <si>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</si>
  <si>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</si>
  <si>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</si>
  <si>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</si>
  <si>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</si>
  <si>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</si>
  <si>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</si>
  <si>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</si>
  <si>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</si>
  <si>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</si>
  <si>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</si>
  <si>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</si>
  <si>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</si>
  <si>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</si>
  <si>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</si>
  <si>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</si>
  <si>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</si>
  <si>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</si>
  <si>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</si>
  <si>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</si>
  <si>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</si>
  <si>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</si>
  <si>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</si>
  <si>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</si>
  <si>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</si>
  <si>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</si>
  <si>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</si>
  <si>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</si>
  <si>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</si>
  <si>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</si>
  <si>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</si>
  <si>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</si>
  <si>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</si>
  <si>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</si>
  <si>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</si>
  <si>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</si>
  <si>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</si>
  <si>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</si>
  <si>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</si>
  <si>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</si>
  <si>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</si>
  <si>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</si>
  <si>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</si>
  <si>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</si>
  <si>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</si>
  <si>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</si>
  <si>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</si>
  <si>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</si>
  <si>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</si>
  <si>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</si>
  <si>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</si>
  <si>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</si>
  <si>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</si>
  <si>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</si>
  <si>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</si>
  <si>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</si>
  <si>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</si>
  <si>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</si>
  <si>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</si>
  <si>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</si>
  <si>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</si>
  <si>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</si>
  <si>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</si>
  <si>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</si>
  <si>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</si>
  <si>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</si>
  <si>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</si>
  <si>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</si>
  <si>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</si>
  <si>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</si>
  <si>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</si>
  <si>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</si>
  <si>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</si>
  <si>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</si>
  <si>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</si>
  <si>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</si>
  <si>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</si>
  <si>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</si>
  <si>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</si>
  <si>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</si>
  <si>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</si>
  <si>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</si>
  <si>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</si>
  <si>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</si>
  <si>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</si>
  <si>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</si>
  <si>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</si>
  <si>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</si>
  <si>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</si>
  <si>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</si>
  <si>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</si>
  <si>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</si>
  <si>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</si>
  <si>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</si>
  <si>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</si>
  <si>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</si>
  <si>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</si>
  <si>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</si>
  <si>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</si>
  <si>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</si>
  <si>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</si>
  <si>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</si>
  <si>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</si>
  <si>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</si>
  <si>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</si>
  <si>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</si>
  <si>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</si>
  <si>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</si>
  <si>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</si>
  <si>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</si>
  <si>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</si>
  <si>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</si>
  <si>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</si>
  <si>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</si>
  <si>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</si>
  <si>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</si>
  <si>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</si>
  <si>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</si>
  <si>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</si>
  <si>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</si>
  <si>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</si>
  <si>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</si>
  <si>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</si>
  <si>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</si>
  <si>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</si>
  <si>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</si>
  <si>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</si>
  <si>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</si>
  <si>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</si>
  <si>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</si>
  <si>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</si>
  <si>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</si>
  <si>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</si>
  <si>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</si>
  <si>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</si>
  <si>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</si>
  <si>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</si>
  <si>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</si>
  <si>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</si>
  <si>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</si>
  <si>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</si>
  <si>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</si>
  <si>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</si>
  <si>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</si>
  <si>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</si>
  <si>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</si>
  <si>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</si>
  <si>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</si>
  <si>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</si>
  <si>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</si>
  <si>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</si>
  <si>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</si>
  <si>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</si>
  <si>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</si>
  <si>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</si>
  <si>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</si>
  <si>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</si>
  <si>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</si>
  <si>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</si>
  <si>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</si>
  <si>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</si>
  <si>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</si>
  <si>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</si>
  <si>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</si>
  <si>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</si>
  <si>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</si>
  <si>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</si>
  <si>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</si>
  <si>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</si>
  <si>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</si>
  <si>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</si>
  <si>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</si>
  <si>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</si>
  <si>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</si>
  <si>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</si>
  <si>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</si>
  <si>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</si>
  <si>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</si>
  <si>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</si>
  <si>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</si>
  <si>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</si>
  <si>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</si>
  <si>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</si>
  <si>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</si>
  <si>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</si>
  <si>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</si>
  <si>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</si>
  <si>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</si>
  <si>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</si>
  <si>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</si>
  <si>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</si>
  <si>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</si>
  <si>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</si>
  <si>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</si>
  <si>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</si>
  <si>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</si>
  <si>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</si>
  <si>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</si>
  <si>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</si>
  <si>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</si>
  <si>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</si>
  <si>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</si>
  <si>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</si>
  <si>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</si>
  <si>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</si>
  <si>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</si>
  <si>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</si>
  <si>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</si>
  <si>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</si>
  <si>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</si>
  <si>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</si>
  <si>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</si>
  <si>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</si>
  <si>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</si>
  <si>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</si>
  <si>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</si>
  <si>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</si>
  <si>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</si>
  <si>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</si>
  <si>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</si>
  <si>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</si>
  <si>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</si>
  <si>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</si>
  <si>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</si>
  <si>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</si>
  <si>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</si>
  <si>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</si>
  <si>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</si>
  <si>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</si>
  <si>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</si>
  <si>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</si>
  <si>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</si>
  <si>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</si>
  <si>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</si>
  <si>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</si>
  <si>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</si>
  <si>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</si>
  <si>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</si>
  <si>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</si>
  <si>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</si>
  <si>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</si>
  <si>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</si>
  <si>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</si>
  <si>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</si>
  <si>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</si>
  <si>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</si>
  <si>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</si>
  <si>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</si>
  <si>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</si>
  <si>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</si>
  <si>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</si>
  <si>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</si>
  <si>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</si>
  <si>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</si>
  <si>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</si>
  <si>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</si>
  <si>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</si>
  <si>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</si>
  <si>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</si>
  <si>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</si>
  <si>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</si>
  <si>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</si>
  <si>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</si>
  <si>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</si>
  <si>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</si>
  <si>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</si>
  <si>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</si>
  <si>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</si>
  <si>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</si>
  <si>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</si>
  <si>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</si>
  <si>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</si>
  <si>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</si>
  <si>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</si>
  <si>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</si>
  <si>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</si>
  <si>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</si>
  <si>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</si>
  <si>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</si>
  <si>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</si>
  <si>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</si>
  <si>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</si>
  <si>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</si>
  <si>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</si>
  <si>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</si>
  <si>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</si>
  <si>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</si>
  <si>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</si>
  <si>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</si>
  <si>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</si>
  <si>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</si>
  <si>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</si>
  <si>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</si>
  <si>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</si>
  <si>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</si>
  <si>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</si>
  <si>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</si>
  <si>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</si>
  <si>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</si>
  <si>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</si>
  <si>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</si>
  <si>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</si>
  <si>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</si>
  <si>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</si>
  <si>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</si>
  <si>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</si>
  <si>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</si>
  <si>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</si>
  <si>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</si>
  <si>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</si>
  <si>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</si>
  <si>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</si>
  <si>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</si>
  <si>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</si>
  <si>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</si>
  <si>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</si>
  <si>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</si>
  <si>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</si>
  <si>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</si>
  <si>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</si>
  <si>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</si>
  <si>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</si>
  <si>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</si>
  <si>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</si>
  <si>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</si>
  <si>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</si>
  <si>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</si>
  <si>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</si>
  <si>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</si>
  <si>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</si>
  <si>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</si>
  <si>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</si>
  <si>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</si>
  <si>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</si>
  <si>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</si>
  <si>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</si>
  <si>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</si>
  <si>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</si>
  <si>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</si>
  <si>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</si>
  <si>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</si>
  <si>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</si>
  <si>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</si>
  <si>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</si>
  <si>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</si>
  <si>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</si>
  <si>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</si>
  <si>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</si>
  <si>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</si>
  <si>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</si>
  <si>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</si>
  <si>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</si>
  <si>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</si>
  <si>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</si>
  <si>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</si>
  <si>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</si>
  <si>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</si>
  <si>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</si>
  <si>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</si>
  <si>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</si>
  <si>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</si>
  <si>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</si>
  <si>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</si>
  <si>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</si>
  <si>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</si>
  <si>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</si>
  <si>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</si>
  <si>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</si>
  <si>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</si>
  <si>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</si>
  <si>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</si>
  <si>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</si>
  <si>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</si>
  <si>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</si>
  <si>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</si>
  <si>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</si>
  <si>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</si>
  <si>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</si>
  <si>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</si>
  <si>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</si>
  <si>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</si>
  <si>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</si>
  <si>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</si>
  <si>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</si>
  <si>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</si>
  <si>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</si>
  <si>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</si>
  <si>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</si>
  <si>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</si>
  <si>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</si>
  <si>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</si>
  <si>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</si>
  <si>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</si>
  <si>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</si>
  <si>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</si>
  <si>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</si>
  <si>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</si>
  <si>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</si>
  <si>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</si>
  <si>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</si>
  <si>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</si>
  <si>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</si>
  <si>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</si>
  <si>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</si>
  <si>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</si>
  <si>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</si>
  <si>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</si>
  <si>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</si>
  <si>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</si>
  <si>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</si>
  <si>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</si>
  <si>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</si>
  <si>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</si>
  <si>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</si>
  <si>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</si>
  <si>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</si>
  <si>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</si>
  <si>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</si>
  <si>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</si>
  <si>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</si>
  <si>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</si>
  <si>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</si>
  <si>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</si>
  <si>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</si>
  <si>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</si>
  <si>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</si>
  <si>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</si>
  <si>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</si>
  <si>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</si>
  <si>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</si>
  <si>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</si>
  <si>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</si>
  <si>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</si>
  <si>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</si>
  <si>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</si>
  <si>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</si>
  <si>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</si>
  <si>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</si>
  <si>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</si>
  <si>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</si>
  <si>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</si>
  <si>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</si>
  <si>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</si>
  <si>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</si>
  <si>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</si>
  <si>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</si>
  <si>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</si>
  <si>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</si>
  <si>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</si>
  <si>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</si>
  <si>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</si>
  <si>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</si>
  <si>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</si>
  <si>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</si>
  <si>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</si>
  <si>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</si>
  <si>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</si>
  <si>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</si>
  <si>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</si>
  <si>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</si>
  <si>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</si>
  <si>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</si>
  <si>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</si>
  <si>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</si>
  <si>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</si>
  <si>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</si>
  <si>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</si>
  <si>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</si>
  <si>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</si>
  <si>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</si>
  <si>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</si>
  <si>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</si>
  <si>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</si>
  <si>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</si>
  <si>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</si>
  <si>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</si>
  <si>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</si>
  <si>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</si>
  <si>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</si>
  <si>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</si>
  <si>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</si>
  <si>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</si>
  <si>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</si>
  <si>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</si>
  <si>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</si>
  <si>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</si>
  <si>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</si>
  <si>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</si>
  <si>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</si>
  <si>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</si>
  <si>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</si>
  <si>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</si>
  <si>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</si>
  <si>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</si>
  <si>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</si>
  <si>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</si>
  <si>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</si>
  <si>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</si>
  <si>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</si>
  <si>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</si>
  <si>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</si>
  <si>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</si>
  <si>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</si>
  <si>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</si>
  <si>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</si>
  <si>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</si>
  <si>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</si>
  <si>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</si>
  <si>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</si>
  <si>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</si>
  <si>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</si>
  <si>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</si>
  <si>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</si>
  <si>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</si>
  <si>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</si>
  <si>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</si>
  <si>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</si>
  <si>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</si>
  <si>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</si>
  <si>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</si>
  <si>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</si>
  <si>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</si>
  <si>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</si>
  <si>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</si>
  <si>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</si>
  <si>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</si>
  <si>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</si>
  <si>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</si>
  <si>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</si>
  <si>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</si>
  <si>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</si>
  <si>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</si>
  <si>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</si>
  <si>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</si>
  <si>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</si>
  <si>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</si>
  <si>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</si>
  <si>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</si>
  <si>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</si>
  <si>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</si>
  <si>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</si>
  <si>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</si>
  <si>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</si>
  <si>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</si>
  <si>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</si>
  <si>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</si>
  <si>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</si>
  <si>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</si>
  <si>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</si>
  <si>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</si>
  <si>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</si>
  <si>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</si>
  <si>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</si>
  <si>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</si>
  <si>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</si>
  <si>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</si>
  <si>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</si>
  <si>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</si>
  <si>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</si>
  <si>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</si>
  <si>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</si>
  <si>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</si>
  <si>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</si>
  <si>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</si>
  <si>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</si>
  <si>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</si>
  <si>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</si>
  <si>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</si>
  <si>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</si>
  <si>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</si>
  <si>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</si>
  <si>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</si>
  <si>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</si>
  <si>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</si>
  <si>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</si>
  <si>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</si>
  <si>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</si>
  <si>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</si>
  <si>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</si>
  <si>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</si>
  <si>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</si>
  <si>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</si>
  <si>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</si>
  <si>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</si>
  <si>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</si>
  <si>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</si>
  <si>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</si>
  <si>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</si>
  <si>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</si>
  <si>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</si>
  <si>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</si>
  <si>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</si>
  <si>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</si>
  <si>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</si>
  <si>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</si>
  <si>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</si>
  <si>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</si>
  <si>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</si>
  <si>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</si>
  <si>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</si>
  <si>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</si>
  <si>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</si>
  <si>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</si>
  <si>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</si>
  <si>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</si>
  <si>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</si>
  <si>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</si>
  <si>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</si>
  <si>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</si>
  <si>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</si>
  <si>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</si>
  <si>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</si>
  <si>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</si>
  <si>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</si>
  <si>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</si>
  <si>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</si>
  <si>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</si>
  <si>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</si>
  <si>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</si>
  <si>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</si>
  <si>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</si>
  <si>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</si>
  <si>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</si>
  <si>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</si>
  <si>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</si>
  <si>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</si>
  <si>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</si>
  <si>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</si>
  <si>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</si>
  <si>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</si>
  <si>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</si>
  <si>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</si>
  <si>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</si>
  <si>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</si>
  <si>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</si>
  <si>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</si>
  <si>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</si>
  <si>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</si>
  <si>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</si>
  <si>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</si>
  <si>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</si>
  <si>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</si>
  <si>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</si>
  <si>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</si>
  <si>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</si>
  <si>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</si>
  <si>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</si>
  <si>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</si>
  <si>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</si>
  <si>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</si>
  <si>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</si>
  <si>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</si>
  <si>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</si>
  <si>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</si>
  <si>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</si>
  <si>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</si>
  <si>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</si>
  <si>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</si>
  <si>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</si>
  <si>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</si>
  <si>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</si>
  <si>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</si>
  <si>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</si>
  <si>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</si>
  <si>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</si>
  <si>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</si>
  <si>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</si>
  <si>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</si>
  <si>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</si>
  <si>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</si>
  <si>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</si>
  <si>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</si>
  <si>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</si>
  <si>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</si>
  <si>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</si>
  <si>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</si>
  <si>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</si>
  <si>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</si>
  <si>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</si>
  <si>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</si>
  <si>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</si>
  <si>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</si>
  <si>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</si>
  <si>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</si>
  <si>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</si>
  <si>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</si>
  <si>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</si>
  <si>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</si>
  <si>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</si>
  <si>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</si>
  <si>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</si>
  <si>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</si>
  <si>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</si>
  <si>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</si>
  <si>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</si>
  <si>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</si>
  <si>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</si>
  <si>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</si>
  <si>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</si>
  <si>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</si>
  <si>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</si>
  <si>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</si>
  <si>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</si>
  <si>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</si>
  <si>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</si>
  <si>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</si>
  <si>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</si>
  <si>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</si>
  <si>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</si>
  <si>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</si>
  <si>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</si>
  <si>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</si>
  <si>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</si>
  <si>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</si>
  <si>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</si>
  <si>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</si>
  <si>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</si>
  <si>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</si>
  <si>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</si>
  <si>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</si>
  <si>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</si>
  <si>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</si>
  <si>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</si>
  <si>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</si>
  <si>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</si>
  <si>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</si>
  <si>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</si>
  <si>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</si>
  <si>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</si>
  <si>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</si>
  <si>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</si>
  <si>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</si>
  <si>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</si>
  <si>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</si>
  <si>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</si>
  <si>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</si>
  <si>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</si>
  <si>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</si>
  <si>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</si>
  <si>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</si>
  <si>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</si>
  <si>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</si>
  <si>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</si>
  <si>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</si>
  <si>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</si>
  <si>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</si>
  <si>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</si>
  <si>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</si>
  <si>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</si>
  <si>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</si>
  <si>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</si>
  <si>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</si>
  <si>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</si>
  <si>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</si>
  <si>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</si>
  <si>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</si>
  <si>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</si>
  <si>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</si>
  <si>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</si>
  <si>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</si>
  <si>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</si>
  <si>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</si>
  <si>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</si>
  <si>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</si>
  <si>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</si>
  <si>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</si>
  <si>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</si>
  <si>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</si>
  <si>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</si>
  <si>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</si>
  <si>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</si>
  <si>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</si>
  <si>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</si>
  <si>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</si>
  <si>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</si>
  <si>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</si>
  <si>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</si>
  <si>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</si>
  <si>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</si>
  <si>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</si>
  <si>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</si>
  <si>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</si>
  <si>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</si>
  <si>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</si>
  <si>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</si>
  <si>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</si>
  <si>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</si>
  <si>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</si>
  <si>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</si>
  <si>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</si>
  <si>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</si>
  <si>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</si>
  <si>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</si>
  <si>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</si>
  <si>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</si>
  <si>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</si>
  <si>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</si>
  <si>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</si>
  <si>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</si>
  <si>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</si>
  <si>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</si>
  <si>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</si>
  <si>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</si>
  <si>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</si>
  <si>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</si>
  <si>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</si>
  <si>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</si>
  <si>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</si>
  <si>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</si>
  <si>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</si>
  <si>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</si>
  <si>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</si>
  <si>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</si>
  <si>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</si>
  <si>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</si>
  <si>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</si>
  <si>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</si>
  <si>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</si>
  <si>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</si>
  <si>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</si>
  <si>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</si>
  <si>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</si>
  <si>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</si>
  <si>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</si>
  <si>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</si>
  <si>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</si>
  <si>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</si>
  <si>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</si>
  <si>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</si>
  <si>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</si>
  <si>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</si>
  <si>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</si>
  <si>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</si>
  <si>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</si>
  <si>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</si>
  <si>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</si>
  <si>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</si>
  <si>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</si>
  <si>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</si>
  <si>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</si>
  <si>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</si>
  <si>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</si>
  <si>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</si>
  <si>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</si>
  <si>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</si>
  <si>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</si>
  <si>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</si>
  <si>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</si>
  <si>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</si>
  <si>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</si>
  <si>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</si>
  <si>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</si>
  <si>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</si>
  <si>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</si>
  <si>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</si>
  <si>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</si>
  <si>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</si>
  <si>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</si>
  <si>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</si>
  <si>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</si>
  <si>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</si>
  <si>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</si>
  <si>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</si>
  <si>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</si>
  <si>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</si>
  <si>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</si>
  <si>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</si>
  <si>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</si>
  <si>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</si>
  <si>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</si>
  <si>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</si>
  <si>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</si>
  <si>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</si>
  <si>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</si>
  <si>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</si>
  <si>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</si>
  <si>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</si>
  <si>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</si>
  <si>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</si>
  <si>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</si>
  <si>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</si>
  <si>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</si>
  <si>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</si>
  <si>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</si>
  <si>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</si>
  <si>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</si>
  <si>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</si>
  <si>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</si>
  <si>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</si>
  <si>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</si>
  <si>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</si>
  <si>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</si>
  <si>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</si>
  <si>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</si>
  <si>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</si>
  <si>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</si>
  <si>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</si>
  <si>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</si>
  <si>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</si>
  <si>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</si>
  <si>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</si>
  <si>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</si>
  <si>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</si>
  <si>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</si>
  <si>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</si>
  <si>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</si>
  <si>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</si>
  <si>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</si>
  <si>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</si>
  <si>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</si>
  <si>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</si>
  <si>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</si>
  <si>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</si>
  <si>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</si>
  <si>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</si>
  <si>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</si>
  <si>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</si>
  <si>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</si>
  <si>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</si>
  <si>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</si>
  <si>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</si>
  <si>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</si>
  <si>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</si>
  <si>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</si>
  <si>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</si>
  <si>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</si>
  <si>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</si>
  <si>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</si>
  <si>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</si>
  <si>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</si>
  <si>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</si>
  <si>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</si>
  <si>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</si>
  <si>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</si>
  <si>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</si>
  <si>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</si>
  <si>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</si>
  <si>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</si>
  <si>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</si>
  <si>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</si>
  <si>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</si>
  <si>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</si>
  <si>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</si>
  <si>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</si>
  <si>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</si>
  <si>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</si>
  <si>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</si>
  <si>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</si>
  <si>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</si>
  <si>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</si>
  <si>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</si>
  <si>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</si>
  <si>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</si>
  <si>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</si>
  <si>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</si>
  <si>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</si>
  <si>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</si>
  <si>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</si>
  <si>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</si>
  <si>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</si>
  <si>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</si>
  <si>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</si>
  <si>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</si>
  <si>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</si>
  <si>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</si>
  <si>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</si>
  <si>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</si>
  <si>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</si>
  <si>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</si>
  <si>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</si>
  <si>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</si>
  <si>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</si>
  <si>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</si>
  <si>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</si>
  <si>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</si>
  <si>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</si>
  <si>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</si>
  <si>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</si>
  <si>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</si>
  <si>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</si>
  <si>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</si>
  <si>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</si>
  <si>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</si>
  <si>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</si>
  <si>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</si>
  <si>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</si>
  <si>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</si>
  <si>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</si>
  <si>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</si>
  <si>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</si>
  <si>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</si>
  <si>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</si>
  <si>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</si>
  <si>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</si>
  <si>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</si>
  <si>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</si>
  <si>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</si>
  <si>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</si>
  <si>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</si>
  <si>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</si>
  <si>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</si>
  <si>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</si>
  <si>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</si>
  <si>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</si>
  <si>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</si>
  <si>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</si>
  <si>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</si>
  <si>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</si>
  <si>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</si>
  <si>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</si>
  <si>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</si>
  <si>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</si>
  <si>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</si>
  <si>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</si>
  <si>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</si>
  <si>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</si>
  <si>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</si>
  <si>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</si>
  <si>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</si>
  <si>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</si>
  <si>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</si>
  <si>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</si>
  <si>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</si>
  <si>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</si>
  <si>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</si>
  <si>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</si>
  <si>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</si>
  <si>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</si>
  <si>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</si>
  <si>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</si>
  <si>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</si>
  <si>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</si>
  <si>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</si>
  <si>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</si>
  <si>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</si>
  <si>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</si>
  <si>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</si>
  <si>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</si>
  <si>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</si>
  <si>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</si>
  <si>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</si>
  <si>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</si>
  <si>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</si>
  <si>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</si>
  <si>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</si>
  <si>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</si>
  <si>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</si>
  <si>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</si>
  <si>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</si>
  <si>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</si>
  <si>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</si>
  <si>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</si>
  <si>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</si>
  <si>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</si>
  <si>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</si>
  <si>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</si>
  <si>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</si>
  <si>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</si>
  <si>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</si>
  <si>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</si>
  <si>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</si>
  <si>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</si>
  <si>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</si>
  <si>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</si>
  <si>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</si>
  <si>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</si>
  <si>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</si>
  <si>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</si>
  <si>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</si>
  <si>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</si>
  <si>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</si>
  <si>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</si>
  <si>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</si>
  <si>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</si>
  <si>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</si>
  <si>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</si>
  <si>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</si>
  <si>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</si>
  <si>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</si>
  <si>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</si>
  <si>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</si>
  <si>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</si>
  <si>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</si>
  <si>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</si>
  <si>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</si>
  <si>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</si>
  <si>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</si>
  <si>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</si>
  <si>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</si>
  <si>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</si>
  <si>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</si>
  <si>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</si>
  <si>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</si>
  <si>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</si>
  <si>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</si>
  <si>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</si>
  <si>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</si>
  <si>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</si>
  <si>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</si>
  <si>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</si>
  <si>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</si>
  <si>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</si>
  <si>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</si>
  <si>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</si>
  <si>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</si>
  <si>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</si>
  <si>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</si>
  <si>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</si>
  <si>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</si>
  <si>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</si>
  <si>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</si>
  <si>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</si>
  <si>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</si>
  <si>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</si>
  <si>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</si>
  <si>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</si>
  <si>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</si>
  <si>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</si>
  <si>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</si>
  <si>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</si>
  <si>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</si>
  <si>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</si>
  <si>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</si>
  <si>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</si>
  <si>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</si>
  <si>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</si>
  <si>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</si>
  <si>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</si>
  <si>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</si>
  <si>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</si>
  <si>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</si>
  <si>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</si>
  <si>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</si>
  <si>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</si>
  <si>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</si>
  <si>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</si>
  <si>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</si>
  <si>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</si>
  <si>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</si>
  <si>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</si>
  <si>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</si>
  <si>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</si>
  <si>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</si>
  <si>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</si>
  <si>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</si>
  <si>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</si>
  <si>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</si>
  <si>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</si>
  <si>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</si>
  <si>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</si>
  <si>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</si>
  <si>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</si>
  <si>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</si>
  <si>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</si>
  <si>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</si>
  <si>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</si>
  <si>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</si>
  <si>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</si>
  <si>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</si>
  <si>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</si>
  <si>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</si>
  <si>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</si>
  <si>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</si>
  <si>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</si>
  <si>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</si>
  <si>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</si>
  <si>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</si>
  <si>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</si>
  <si>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</si>
  <si>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</si>
  <si>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</si>
  <si>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</si>
  <si>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</si>
  <si>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</si>
  <si>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</si>
  <si>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</si>
  <si>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</si>
  <si>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</si>
  <si>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</si>
  <si>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</si>
  <si>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</si>
  <si>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</si>
  <si>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</si>
  <si>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</si>
  <si>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</si>
  <si>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</si>
  <si>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</si>
  <si>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</si>
  <si>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</si>
  <si>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</si>
  <si>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</si>
  <si>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</si>
  <si>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</si>
  <si>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</si>
  <si>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</si>
  <si>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</si>
  <si>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</si>
  <si>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</si>
  <si>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</si>
  <si>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</si>
  <si>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</si>
  <si>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</si>
  <si>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</si>
  <si>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</si>
  <si>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</si>
  <si>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</si>
  <si>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</si>
  <si>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</si>
  <si>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</si>
  <si>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</si>
  <si>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</si>
  <si>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</si>
  <si>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</si>
  <si>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</si>
  <si>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</si>
  <si>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</si>
  <si>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</si>
  <si>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</si>
  <si>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</si>
  <si>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</si>
  <si>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</si>
  <si>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</si>
  <si>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</si>
  <si>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</si>
  <si>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</si>
  <si>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</si>
  <si>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</si>
  <si>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</si>
  <si>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</si>
  <si>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</si>
  <si>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</si>
  <si>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</si>
  <si>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</si>
  <si>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</si>
  <si>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</si>
  <si>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</si>
  <si>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</si>
  <si>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</si>
  <si>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</si>
  <si>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</si>
  <si>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</si>
  <si>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</si>
  <si>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</si>
  <si>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</si>
  <si>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</si>
  <si>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</si>
  <si>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</si>
  <si>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</si>
  <si>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</si>
  <si>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</si>
  <si>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</si>
  <si>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</si>
  <si>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</si>
  <si>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</si>
  <si>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</si>
  <si>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</si>
  <si>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</si>
  <si>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</si>
  <si>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</si>
  <si>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</si>
  <si>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</si>
  <si>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</si>
  <si>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</si>
  <si>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</si>
  <si>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</si>
  <si>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</si>
  <si>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</si>
  <si>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</si>
  <si>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</si>
  <si>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</si>
  <si>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</si>
  <si>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</si>
  <si>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</si>
  <si>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</si>
  <si>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</si>
  <si>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</si>
  <si>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</si>
  <si>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</si>
  <si>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</si>
  <si>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</si>
  <si>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</si>
  <si>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</si>
  <si>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</si>
  <si>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</si>
  <si>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</si>
  <si>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</si>
  <si>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</si>
  <si>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</si>
  <si>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</si>
  <si>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</si>
  <si>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</si>
  <si>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</si>
  <si>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</si>
  <si>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</si>
  <si>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</si>
  <si>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</si>
  <si>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</si>
  <si>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</si>
  <si>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</si>
  <si>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</si>
  <si>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</si>
  <si>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</si>
  <si>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</si>
  <si>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</si>
  <si>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</si>
  <si>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</si>
  <si>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</si>
  <si>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</si>
  <si>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</si>
  <si>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</si>
  <si>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</si>
  <si>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</si>
  <si>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</si>
  <si>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</si>
  <si>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</si>
  <si>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</si>
  <si>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</si>
  <si>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</si>
  <si>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</si>
  <si>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</si>
  <si>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</si>
  <si>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</si>
  <si>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</si>
  <si>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</si>
  <si>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</si>
  <si>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</si>
  <si>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</si>
  <si>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</si>
  <si>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</si>
  <si>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</si>
  <si>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</si>
  <si>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</si>
  <si>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</si>
  <si>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</si>
  <si>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</si>
  <si>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</si>
  <si>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</si>
  <si>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</si>
  <si>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</si>
  <si>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</si>
  <si>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</si>
  <si>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</si>
  <si>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</si>
  <si>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</si>
  <si>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</si>
  <si>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</si>
  <si>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</si>
  <si>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</si>
  <si>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</si>
  <si>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</si>
  <si>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</si>
  <si>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</si>
  <si>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</si>
  <si>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</si>
  <si>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</si>
  <si>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</si>
  <si>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</si>
  <si>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</si>
  <si>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</si>
  <si>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</si>
  <si>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</si>
  <si>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</si>
  <si>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</si>
  <si>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</si>
  <si>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</si>
  <si>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</si>
  <si>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</si>
  <si>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</si>
  <si>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</si>
  <si>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</si>
  <si>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</si>
  <si>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</si>
  <si>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</si>
  <si>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</si>
  <si>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</si>
  <si>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</si>
  <si>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</si>
  <si>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</si>
  <si>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</si>
  <si>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</si>
  <si>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</si>
  <si>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</si>
  <si>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</si>
  <si>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</si>
  <si>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</si>
  <si>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</si>
  <si>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</si>
  <si>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</si>
  <si>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</si>
  <si>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</si>
  <si>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</si>
  <si>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</si>
  <si>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</si>
  <si>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</si>
  <si>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</si>
  <si>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</si>
  <si>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</si>
  <si>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</si>
  <si>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</si>
  <si>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</si>
  <si>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</si>
  <si>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</si>
  <si>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</si>
  <si>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</si>
  <si>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</si>
  <si>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</si>
  <si>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</si>
  <si>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</si>
  <si>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</si>
  <si>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</si>
  <si>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</si>
  <si>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</si>
  <si>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</si>
  <si>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</si>
  <si>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</si>
  <si>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</si>
  <si>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</si>
  <si>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</si>
  <si>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</si>
  <si>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</si>
  <si>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</si>
  <si>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</si>
  <si>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</si>
  <si>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</si>
  <si>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</si>
  <si>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</si>
  <si>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</si>
  <si>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</si>
  <si>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</si>
  <si>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</si>
  <si>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</si>
  <si>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</si>
  <si>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</si>
  <si>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</si>
  <si>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</si>
  <si>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</si>
  <si>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</si>
  <si>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</si>
  <si>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</si>
  <si>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</si>
  <si>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</si>
  <si>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</si>
  <si>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</si>
  <si>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</si>
  <si>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</si>
  <si>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</si>
  <si>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</si>
  <si>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</si>
  <si>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</si>
  <si>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</si>
  <si>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</si>
  <si>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</si>
  <si>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</si>
  <si>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</si>
  <si>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</si>
  <si>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</si>
  <si>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</si>
  <si>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</si>
  <si>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</si>
  <si>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</si>
  <si>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</si>
  <si>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</si>
  <si>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</si>
  <si>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</si>
  <si>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</si>
  <si>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</si>
  <si>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</si>
  <si>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</si>
  <si>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</si>
  <si>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</si>
  <si>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</si>
  <si>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</si>
  <si>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</si>
  <si>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</si>
  <si>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</si>
  <si>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</si>
  <si>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</si>
  <si>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</si>
  <si>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</si>
  <si>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</si>
  <si>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</si>
  <si>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</si>
  <si>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</si>
  <si>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</si>
  <si>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</si>
  <si>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</si>
  <si>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</si>
  <si>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</si>
  <si>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</si>
  <si>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</si>
  <si>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</si>
  <si>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</si>
  <si>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</si>
  <si>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</si>
  <si>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</si>
  <si>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</si>
  <si>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</si>
  <si>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</si>
  <si>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</si>
  <si>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</si>
  <si>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</si>
  <si>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</si>
  <si>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</si>
  <si>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</si>
  <si>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</si>
  <si>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</si>
  <si>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</si>
  <si>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</si>
  <si>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</si>
  <si>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</si>
  <si>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</si>
  <si>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</si>
  <si>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</si>
  <si>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</si>
  <si>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</si>
  <si>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</si>
  <si>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</si>
  <si>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</si>
  <si>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</si>
  <si>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</si>
  <si>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</si>
  <si>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</si>
  <si>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</si>
  <si>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</si>
  <si>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</si>
  <si>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</si>
  <si>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</si>
  <si>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</si>
  <si>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</si>
  <si>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</si>
  <si>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</si>
  <si>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</si>
  <si>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</si>
  <si>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</si>
  <si>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</si>
  <si>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</si>
  <si>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</si>
  <si>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</si>
  <si>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</si>
  <si>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</si>
  <si>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</si>
  <si>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</si>
  <si>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</si>
  <si>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</si>
  <si>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</si>
  <si>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</si>
  <si>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</si>
  <si>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</si>
  <si>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</si>
  <si>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</si>
  <si>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</si>
  <si>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</si>
  <si>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</si>
  <si>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</si>
  <si>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</si>
  <si>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</si>
  <si>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</si>
  <si>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</si>
  <si>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</si>
  <si>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</si>
  <si>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</si>
  <si>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</si>
  <si>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</si>
  <si>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</si>
  <si>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</si>
  <si>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</si>
  <si>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</si>
  <si>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</si>
  <si>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</si>
  <si>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</si>
  <si>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</si>
  <si>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</si>
  <si>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</si>
  <si>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</si>
  <si>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</si>
  <si>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</si>
  <si>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</si>
  <si>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</si>
  <si>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</si>
  <si>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</si>
  <si>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</si>
  <si>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</si>
  <si>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</si>
  <si>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</si>
  <si>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</si>
  <si>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</si>
  <si>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</si>
  <si>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</si>
  <si>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</si>
  <si>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</si>
  <si>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</si>
  <si>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</si>
  <si>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</si>
  <si>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</si>
  <si>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</si>
  <si>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</si>
  <si>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</si>
  <si>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</si>
  <si>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</si>
  <si>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</si>
  <si>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</si>
  <si>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</si>
  <si>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</si>
  <si>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</si>
  <si>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</si>
  <si>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</si>
  <si>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</si>
  <si>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</si>
  <si>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</si>
  <si>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</si>
  <si>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</si>
  <si>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</si>
  <si>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</si>
  <si>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</si>
  <si>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</si>
  <si>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</si>
  <si>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</si>
  <si>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</si>
  <si>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</si>
  <si>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</si>
  <si>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</si>
  <si>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</si>
  <si>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</si>
  <si>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</si>
  <si>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</si>
  <si>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</si>
  <si>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</si>
  <si>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</si>
  <si>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</si>
  <si>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</si>
  <si>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</si>
  <si>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</si>
  <si>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</si>
  <si>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</si>
  <si>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</si>
  <si>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</si>
  <si>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</si>
  <si>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</si>
  <si>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</si>
  <si>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</si>
  <si>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</si>
  <si>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</si>
  <si>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</si>
  <si>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</si>
  <si>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</si>
  <si>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</si>
  <si>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</si>
  <si>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</si>
  <si>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</si>
  <si>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</si>
  <si>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</si>
  <si>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</si>
  <si>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</si>
  <si>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</si>
  <si>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</si>
  <si>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</si>
  <si>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</si>
  <si>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</si>
  <si>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</si>
  <si>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</si>
  <si>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</si>
  <si>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</si>
  <si>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</si>
  <si>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</si>
  <si>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</si>
  <si>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</si>
  <si>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</si>
  <si>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</si>
  <si>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</si>
  <si>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</si>
  <si>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</si>
  <si>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</si>
  <si>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</si>
  <si>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</si>
  <si>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</si>
  <si>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</si>
  <si>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</si>
  <si>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</si>
  <si>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</si>
  <si>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</si>
  <si>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</si>
  <si>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</si>
  <si>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</si>
  <si>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</si>
  <si>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</si>
  <si>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</si>
  <si>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</si>
  <si>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</si>
  <si>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</si>
  <si>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</si>
  <si>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</si>
  <si>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</si>
  <si>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</si>
  <si>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</si>
  <si>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</si>
  <si>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</si>
  <si>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</si>
  <si>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</si>
  <si>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</si>
  <si>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</si>
  <si>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</si>
  <si>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</si>
  <si>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</si>
  <si>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</si>
  <si>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</si>
  <si>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</si>
  <si>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</si>
  <si>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</si>
  <si>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</si>
  <si>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</si>
  <si>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</si>
  <si>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</si>
  <si>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</si>
  <si>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</si>
  <si>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</si>
  <si>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</si>
  <si>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</si>
  <si>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</si>
  <si>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</si>
  <si>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</si>
  <si>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</si>
  <si>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</si>
  <si>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</si>
  <si>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</si>
  <si>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</si>
  <si>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</si>
  <si>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</si>
  <si>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</si>
  <si>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</si>
  <si>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</si>
  <si>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</si>
  <si>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</si>
  <si>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</si>
  <si>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</si>
  <si>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</si>
  <si>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</si>
  <si>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</si>
  <si>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</si>
  <si>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</si>
  <si>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</si>
  <si>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</si>
  <si>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</si>
  <si>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</si>
  <si>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</si>
  <si>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</si>
  <si>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</si>
  <si>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</si>
  <si>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</si>
  <si>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</si>
  <si>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</si>
  <si>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</si>
  <si>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</si>
  <si>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</si>
  <si>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</si>
  <si>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</si>
  <si>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</si>
  <si>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</si>
  <si>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</si>
  <si>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</si>
  <si>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</si>
  <si>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</si>
  <si>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</si>
  <si>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</si>
  <si>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</si>
  <si>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</si>
  <si>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</si>
  <si>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</si>
  <si>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</si>
  <si>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</si>
  <si>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</si>
  <si>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</si>
  <si>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</si>
  <si>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</si>
  <si>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</si>
  <si>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</si>
  <si>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</si>
  <si>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</si>
  <si>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</si>
  <si>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</si>
  <si>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</si>
  <si>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</si>
  <si>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</si>
  <si>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</si>
  <si>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</si>
  <si>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</si>
  <si>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</si>
  <si>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</si>
  <si>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</si>
  <si>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</si>
  <si>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</si>
  <si>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</si>
  <si>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</si>
  <si>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</si>
  <si>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</si>
  <si>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</si>
  <si>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</si>
  <si>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</si>
  <si>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</si>
  <si>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</si>
  <si>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</si>
  <si>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</si>
  <si>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</si>
  <si>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</si>
  <si>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</si>
  <si>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</si>
  <si>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</si>
  <si>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</si>
  <si>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</si>
  <si>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</si>
  <si>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</si>
  <si>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</si>
  <si>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</si>
  <si>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</si>
  <si>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</si>
  <si>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</si>
  <si>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</si>
  <si>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</si>
  <si>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</si>
  <si>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</si>
  <si>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</si>
  <si>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</si>
  <si>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</si>
  <si>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</si>
  <si>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</si>
  <si>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</si>
  <si>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</si>
  <si>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</si>
  <si>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</si>
  <si>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</si>
  <si>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</si>
  <si>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</si>
  <si>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</si>
  <si>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</si>
  <si>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</si>
  <si>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</si>
  <si>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</si>
  <si>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</si>
  <si>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</si>
  <si>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</si>
  <si>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</si>
  <si>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</si>
  <si>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</si>
  <si>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</si>
  <si>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</si>
  <si>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</si>
  <si>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</si>
  <si>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</si>
  <si>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</si>
  <si>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</si>
  <si>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</si>
  <si>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</si>
  <si>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</si>
  <si>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</si>
  <si>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</si>
  <si>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</si>
  <si>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</si>
  <si>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</si>
  <si>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</si>
  <si>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</si>
  <si>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</si>
  <si>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</si>
  <si>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</si>
  <si>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</si>
  <si>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</si>
  <si>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</si>
  <si>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</si>
  <si>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</si>
  <si>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</si>
  <si>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</si>
  <si>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</si>
  <si>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</si>
  <si>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</si>
  <si>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</si>
  <si>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</si>
  <si>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</si>
  <si>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</si>
  <si>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</si>
  <si>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</si>
  <si>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</si>
  <si>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</si>
  <si>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</si>
  <si>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</si>
  <si>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</si>
  <si>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</si>
  <si>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</si>
  <si>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</si>
  <si>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</si>
  <si>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</si>
  <si>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</si>
  <si>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</si>
  <si>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</si>
  <si>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</si>
  <si>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</si>
  <si>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</si>
  <si>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</si>
  <si>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</si>
  <si>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</si>
  <si>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</si>
  <si>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</si>
  <si>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</si>
  <si>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</si>
  <si>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</si>
  <si>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</si>
  <si>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</si>
  <si>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</si>
  <si>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</si>
  <si>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</si>
  <si>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</si>
  <si>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</si>
  <si>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</si>
  <si>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</si>
  <si>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</si>
  <si>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</si>
  <si>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</si>
  <si>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</si>
  <si>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</si>
  <si>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</si>
  <si>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</si>
  <si>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</si>
  <si>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</si>
  <si>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</si>
  <si>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</si>
  <si>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</si>
  <si>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</si>
  <si>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</si>
  <si>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</si>
  <si>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</si>
  <si>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</si>
  <si>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</si>
  <si>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</si>
  <si>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</si>
  <si>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</si>
  <si>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</si>
  <si>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</si>
  <si>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</si>
  <si>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</si>
  <si>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</si>
  <si>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</si>
  <si>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</si>
  <si>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</si>
  <si>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</si>
  <si>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</si>
  <si>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</si>
  <si>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</si>
  <si>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</si>
  <si>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</si>
  <si>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</si>
  <si>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</si>
  <si>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</si>
  <si>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</si>
  <si>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</si>
  <si>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</si>
  <si>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</si>
  <si>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</si>
  <si>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</si>
  <si>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</si>
  <si>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</si>
  <si>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</si>
  <si>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</si>
  <si>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</si>
  <si>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</si>
  <si>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</si>
  <si>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</si>
  <si>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</si>
  <si>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</si>
  <si>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</si>
  <si>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</si>
  <si>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</si>
  <si>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</si>
  <si>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</si>
  <si>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</si>
  <si>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</si>
  <si>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</si>
  <si>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</si>
  <si>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</si>
  <si>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</si>
  <si>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</si>
  <si>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</si>
  <si>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</si>
  <si>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</si>
  <si>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</si>
  <si>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</si>
  <si>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</si>
  <si>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</si>
  <si>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</si>
  <si>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</si>
  <si>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</si>
  <si>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</si>
  <si>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</si>
  <si>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</si>
  <si>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</si>
  <si>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</si>
  <si>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</si>
  <si>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</si>
  <si>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</si>
  <si>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</si>
  <si>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</si>
  <si>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</si>
  <si>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</si>
  <si>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</si>
  <si>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</si>
  <si>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</si>
  <si>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</si>
  <si>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</si>
  <si>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</si>
  <si>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</si>
  <si>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</si>
  <si>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</si>
  <si>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</si>
  <si>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</si>
  <si>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</si>
  <si>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</si>
  <si>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</si>
  <si>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</si>
  <si>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</si>
  <si>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</si>
  <si>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</si>
  <si>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</si>
  <si>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</si>
  <si>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</si>
  <si>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</si>
  <si>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</si>
  <si>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</si>
  <si>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</si>
  <si>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</si>
  <si>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</si>
  <si>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</si>
  <si>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</si>
  <si>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</si>
  <si>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</si>
  <si>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</si>
  <si>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</si>
  <si>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</si>
  <si>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</si>
  <si>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</si>
  <si>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</si>
  <si>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</si>
  <si>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</si>
  <si>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</si>
  <si>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</si>
  <si>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</si>
  <si>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</si>
  <si>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</si>
  <si>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</si>
  <si>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</si>
  <si>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</si>
  <si>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</si>
  <si>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</si>
  <si>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</si>
  <si>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</si>
  <si>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</si>
  <si>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</si>
  <si>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</si>
  <si>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</si>
  <si>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</si>
  <si>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</si>
  <si>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</si>
  <si>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</si>
  <si>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</si>
  <si>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</si>
  <si>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</si>
  <si>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</si>
  <si>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</si>
  <si>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</si>
  <si>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</si>
  <si>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</si>
  <si>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</si>
  <si>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</si>
  <si>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</si>
  <si>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</si>
  <si>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</si>
  <si>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</si>
  <si>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</si>
  <si>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</si>
  <si>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</si>
  <si>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</si>
  <si>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</si>
  <si>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</si>
  <si>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</si>
  <si>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</si>
  <si>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</si>
  <si>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</si>
  <si>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</si>
  <si>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</si>
  <si>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</si>
  <si>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</si>
  <si>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</si>
  <si>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</si>
  <si>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</si>
  <si>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</si>
  <si>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</si>
  <si>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</si>
  <si>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</si>
  <si>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</si>
  <si>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</si>
  <si>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</si>
  <si>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</si>
  <si>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</si>
  <si>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</si>
  <si>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</si>
  <si>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</si>
  <si>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</si>
  <si>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</si>
  <si>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</si>
  <si>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</si>
  <si>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</si>
  <si>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</si>
  <si>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</si>
  <si>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</si>
  <si>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</si>
  <si>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</si>
  <si>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</si>
  <si>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</si>
  <si>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</si>
  <si>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</si>
  <si>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</si>
  <si>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</si>
  <si>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</si>
  <si>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</si>
  <si>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</si>
  <si>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</si>
  <si>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</si>
  <si>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</si>
  <si>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</si>
  <si>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</si>
  <si>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</si>
  <si>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</si>
  <si>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</si>
  <si>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</si>
  <si>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</si>
  <si>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</si>
  <si>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</si>
  <si>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</si>
  <si>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</si>
  <si>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</si>
  <si>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</si>
  <si>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</si>
  <si>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</si>
  <si>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</si>
  <si>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</si>
  <si>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</si>
  <si>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</si>
  <si>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</si>
  <si>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</si>
  <si>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</si>
  <si>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</si>
  <si>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</si>
  <si>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</si>
  <si>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</si>
  <si>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</si>
  <si>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</si>
  <si>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</si>
  <si>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</si>
  <si>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</si>
  <si>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</si>
  <si>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</si>
  <si>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</si>
  <si>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</si>
  <si>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</si>
  <si>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</si>
  <si>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</si>
  <si>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</si>
  <si>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</si>
  <si>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</si>
  <si>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</si>
  <si>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</si>
  <si>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</si>
  <si>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</si>
  <si>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</si>
  <si>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</si>
  <si>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</si>
  <si>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</si>
  <si>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</si>
  <si>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</si>
  <si>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</si>
  <si>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</si>
  <si>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</si>
  <si>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</si>
  <si>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</si>
  <si>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</si>
  <si>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</si>
  <si>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</si>
  <si>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</si>
  <si>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</si>
  <si>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</si>
  <si>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</si>
  <si>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</si>
  <si>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</si>
  <si>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</si>
  <si>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</si>
  <si>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</si>
  <si>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</si>
  <si>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</si>
  <si>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</si>
  <si>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</si>
  <si>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</si>
  <si>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</si>
  <si>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</si>
  <si>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</si>
  <si>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</si>
  <si>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</si>
  <si>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</si>
  <si>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</si>
  <si>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</si>
  <si>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</si>
  <si>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</si>
  <si>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</si>
  <si>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</si>
  <si>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</si>
  <si>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</si>
  <si>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</si>
  <si>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</si>
  <si>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</si>
  <si>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</si>
  <si>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</si>
  <si>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</si>
  <si>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</si>
  <si>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</si>
  <si>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</si>
  <si>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</si>
  <si>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</si>
  <si>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</si>
  <si>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</si>
  <si>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</si>
  <si>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</si>
  <si>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</si>
  <si>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</si>
  <si>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</si>
  <si>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</si>
  <si>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</si>
  <si>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</si>
  <si>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</si>
  <si>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</si>
  <si>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</si>
  <si>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</si>
  <si>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</si>
  <si>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</si>
  <si>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</si>
  <si>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</si>
  <si>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</si>
  <si>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</si>
  <si>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</si>
  <si>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</si>
  <si>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</si>
  <si>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</si>
  <si>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</si>
  <si>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</si>
  <si>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</si>
  <si>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</si>
  <si>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</si>
  <si>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</si>
  <si>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</si>
  <si>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</si>
  <si>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</si>
  <si>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</si>
  <si>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</si>
  <si>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</si>
  <si>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</si>
  <si>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</si>
  <si>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</si>
  <si>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</si>
  <si>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</si>
  <si>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</si>
  <si>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</si>
  <si>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</si>
  <si>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</si>
  <si>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</si>
  <si>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</si>
  <si>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</si>
  <si>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</si>
  <si>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</si>
  <si>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</si>
  <si>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</si>
  <si>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</si>
  <si>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</si>
  <si>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</si>
  <si>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</si>
  <si>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</si>
  <si>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</si>
  <si>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</si>
  <si>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</si>
  <si>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</si>
  <si>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</si>
  <si>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</si>
  <si>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</si>
  <si>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</si>
  <si>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</si>
  <si>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</si>
  <si>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</si>
  <si>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</si>
  <si>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</si>
  <si>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</si>
  <si>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</si>
  <si>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</si>
  <si>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</si>
  <si>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</si>
  <si>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</si>
  <si>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</si>
  <si>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</si>
  <si>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</si>
  <si>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</si>
  <si>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</si>
  <si>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</si>
  <si>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</si>
  <si>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</si>
  <si>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</si>
  <si>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</si>
  <si>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</si>
  <si>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</si>
  <si>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</si>
  <si>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</si>
  <si>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</si>
  <si>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</si>
  <si>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</si>
  <si>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</si>
  <si>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</si>
  <si>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</si>
  <si>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</si>
  <si>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</si>
  <si>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</si>
  <si>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</si>
  <si>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</si>
  <si>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</si>
  <si>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</si>
  <si>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</si>
  <si>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</si>
  <si>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</si>
  <si>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</si>
  <si>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</si>
  <si>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</si>
  <si>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</si>
  <si>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</si>
  <si>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</si>
  <si>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</si>
  <si>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</si>
  <si>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</si>
  <si>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</si>
  <si>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</si>
  <si>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</si>
  <si>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</si>
  <si>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</si>
  <si>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</si>
  <si>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</si>
  <si>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</si>
  <si>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</si>
  <si>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</si>
  <si>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</si>
  <si>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</si>
  <si>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</si>
  <si>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</si>
  <si>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</si>
  <si>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</si>
  <si>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</si>
  <si>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</si>
  <si>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</si>
  <si>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</si>
  <si>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</si>
  <si>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</si>
  <si>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</si>
  <si>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</si>
  <si>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</si>
  <si>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</si>
  <si>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</si>
  <si>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</si>
  <si>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</si>
  <si>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</si>
  <si>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</si>
  <si>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</si>
  <si>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</si>
  <si>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</si>
  <si>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</si>
  <si>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</si>
  <si>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</si>
  <si>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</si>
  <si>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</si>
  <si>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</si>
  <si>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</si>
  <si>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</si>
  <si>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</si>
  <si>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</si>
  <si>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</si>
  <si>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</si>
  <si>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</si>
  <si>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</si>
  <si>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</si>
  <si>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</si>
  <si>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</si>
  <si>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</si>
  <si>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</si>
  <si>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</si>
  <si>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</si>
  <si>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</si>
  <si>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</si>
  <si>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</si>
  <si>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</si>
  <si>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</si>
  <si>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</si>
  <si>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</si>
  <si>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</si>
  <si>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</si>
  <si>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</si>
  <si>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</si>
  <si>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</si>
  <si>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</si>
  <si>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</si>
  <si>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</si>
  <si>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</si>
  <si>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</si>
  <si>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</si>
  <si>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</si>
  <si>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</si>
  <si>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</si>
  <si>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</si>
  <si>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</si>
  <si>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</si>
  <si>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</si>
  <si>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</si>
  <si>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</si>
  <si>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</si>
  <si>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</si>
  <si>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</si>
  <si>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</si>
  <si>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</si>
  <si>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</si>
  <si>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</si>
  <si>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</si>
  <si>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</si>
  <si>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</si>
  <si>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</si>
  <si>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</si>
  <si>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</si>
  <si>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</si>
  <si>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</si>
  <si>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</si>
  <si>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</si>
  <si>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</si>
  <si>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</si>
  <si>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</si>
  <si>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</si>
  <si>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</si>
  <si>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</si>
  <si>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</si>
  <si>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</si>
  <si>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</si>
  <si>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</si>
  <si>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</si>
  <si>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</si>
  <si>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</si>
  <si>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</si>
  <si>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</si>
  <si>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</si>
  <si>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</si>
  <si>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</si>
  <si>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</si>
  <si>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</si>
  <si>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</si>
  <si>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</si>
  <si>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</si>
  <si>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</si>
  <si>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</si>
  <si>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</si>
  <si>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</si>
  <si>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</si>
  <si>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</si>
  <si>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</si>
  <si>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</si>
  <si>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</si>
  <si>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</si>
  <si>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</si>
  <si>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</si>
  <si>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</si>
  <si>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</si>
  <si>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</si>
  <si>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</si>
  <si>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</si>
  <si>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</si>
  <si>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</si>
  <si>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</si>
  <si>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</si>
  <si>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</si>
  <si>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</si>
  <si>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</si>
  <si>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</si>
  <si>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</si>
  <si>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</si>
  <si>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</si>
  <si>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</si>
  <si>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</si>
  <si>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</si>
  <si>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</si>
  <si>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</si>
  <si>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</si>
  <si>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</si>
  <si>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</si>
  <si>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</si>
  <si>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</si>
  <si>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</si>
  <si>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</si>
  <si>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</si>
  <si>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</si>
  <si>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</si>
  <si>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</si>
  <si>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</si>
  <si>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</si>
  <si>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</si>
  <si>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</si>
  <si>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</si>
  <si>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</si>
  <si>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</si>
  <si>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</si>
  <si>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</si>
  <si>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</si>
  <si>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</si>
  <si>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</si>
  <si>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</si>
  <si>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</si>
  <si>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</si>
  <si>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</si>
  <si>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</si>
  <si>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</si>
  <si>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</si>
  <si>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</si>
  <si>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</si>
  <si>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</si>
  <si>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</si>
  <si>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</si>
  <si>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</si>
  <si>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</si>
  <si>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</si>
  <si>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</si>
  <si>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</si>
  <si>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</si>
  <si>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</si>
  <si>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</si>
  <si>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</si>
  <si>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</si>
  <si>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</si>
  <si>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</si>
  <si>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</si>
  <si>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</si>
  <si>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</si>
  <si>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</si>
  <si>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</si>
  <si>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</si>
  <si>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</si>
  <si>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</si>
  <si>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</si>
  <si>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</si>
  <si>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</si>
  <si>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</si>
  <si>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</si>
  <si>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</si>
  <si>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</si>
  <si>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</si>
  <si>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</si>
  <si>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</si>
  <si>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</si>
  <si>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</si>
  <si>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</si>
  <si>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</si>
  <si>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</si>
  <si>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</si>
  <si>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</si>
  <si>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</si>
  <si>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</si>
  <si>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</si>
  <si>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</si>
  <si>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</si>
  <si>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</si>
  <si>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</si>
  <si>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</si>
  <si>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</si>
  <si>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</si>
  <si>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</si>
  <si>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</si>
  <si>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</si>
  <si>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</si>
  <si>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</si>
  <si>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</si>
  <si>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</si>
  <si>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</si>
  <si>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</si>
  <si>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</si>
  <si>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</si>
  <si>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</si>
  <si>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</si>
  <si>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</si>
  <si>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</si>
  <si>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</si>
  <si>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</si>
  <si>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</si>
  <si>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</si>
  <si>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</si>
  <si>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</si>
  <si>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</si>
  <si>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</si>
  <si>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</si>
  <si>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</si>
  <si>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</si>
  <si>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</si>
  <si>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</si>
  <si>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</si>
  <si>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</si>
  <si>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</si>
  <si>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</si>
  <si>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</si>
  <si>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</si>
  <si>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</si>
  <si>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</si>
  <si>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</si>
  <si>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</si>
  <si>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</si>
  <si>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</si>
  <si>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</si>
  <si>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</si>
  <si>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</si>
  <si>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</si>
  <si>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</si>
  <si>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</si>
  <si>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</si>
  <si>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</si>
  <si>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</si>
  <si>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</si>
  <si>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</si>
  <si>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</si>
  <si>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</si>
  <si>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</si>
  <si>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</si>
  <si>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</si>
  <si>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</si>
  <si>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</si>
  <si>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</si>
  <si>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</si>
  <si>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</si>
  <si>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</si>
  <si>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</si>
  <si>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</si>
  <si>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</si>
  <si>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</si>
  <si>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</si>
  <si>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</si>
  <si>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</si>
  <si>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</si>
  <si>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</si>
  <si>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</si>
  <si>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</si>
  <si>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</si>
  <si>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</si>
  <si>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</si>
  <si>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</si>
  <si>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</si>
  <si>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</si>
  <si>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</si>
  <si>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</si>
  <si>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</si>
  <si>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</si>
  <si>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</si>
  <si>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</si>
  <si>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</si>
  <si>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</si>
  <si>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</si>
  <si>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</si>
  <si>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</si>
  <si>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</si>
  <si>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</si>
  <si>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</si>
  <si>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</si>
  <si>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</si>
  <si>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</si>
  <si>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</si>
  <si>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</si>
  <si>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</si>
  <si>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</si>
  <si>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</si>
  <si>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</si>
  <si>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</si>
  <si>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</si>
  <si>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</si>
  <si>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</si>
  <si>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</si>
  <si>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</si>
  <si>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</si>
  <si>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</si>
  <si>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</si>
  <si>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</si>
  <si>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</si>
  <si>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</si>
  <si>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</si>
  <si>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</si>
  <si>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</si>
  <si>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</si>
  <si>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</si>
  <si>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</si>
  <si>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</si>
  <si>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</si>
  <si>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</si>
  <si>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</si>
  <si>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</si>
  <si>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</si>
  <si>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</si>
  <si>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</si>
  <si>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</si>
  <si>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</si>
  <si>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</si>
  <si>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</si>
  <si>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</si>
  <si>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</si>
  <si>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</si>
  <si>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</si>
  <si>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</si>
  <si>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</si>
  <si>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</si>
  <si>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</si>
  <si>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</si>
  <si>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</si>
  <si>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</si>
  <si>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</si>
  <si>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</si>
  <si>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</si>
  <si>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</si>
  <si>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</si>
  <si>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</si>
  <si>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</si>
  <si>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</si>
  <si>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</si>
  <si>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</si>
  <si>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</si>
  <si>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</si>
  <si>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</si>
  <si>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</si>
  <si>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</si>
  <si>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</si>
  <si>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</si>
  <si>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</si>
  <si>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</si>
  <si>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</si>
  <si>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</si>
  <si>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</si>
  <si>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</si>
  <si>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</si>
  <si>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</si>
  <si>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</si>
  <si>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</si>
  <si>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</si>
  <si>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</si>
  <si>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</si>
  <si>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</si>
  <si>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</si>
  <si>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</si>
  <si>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</si>
  <si>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</si>
  <si>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</si>
  <si>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</si>
  <si>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</si>
  <si>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</si>
  <si>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</si>
  <si>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</si>
  <si>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</si>
  <si>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</si>
  <si>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</si>
  <si>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</si>
  <si>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</si>
  <si>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</si>
  <si>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</si>
  <si>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</si>
  <si>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</si>
  <si>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</si>
  <si>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</si>
  <si>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</si>
  <si>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</si>
  <si>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</si>
  <si>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</si>
  <si>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</si>
  <si>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</si>
  <si>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</si>
  <si>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</si>
  <si>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</si>
  <si>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</si>
  <si>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</si>
  <si>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</si>
  <si>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</si>
  <si>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</si>
  <si>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</si>
  <si>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</si>
  <si>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</si>
  <si>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</si>
  <si>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</si>
  <si>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</si>
  <si>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</si>
  <si>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</si>
  <si>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</si>
  <si>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</si>
  <si>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</si>
  <si>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</si>
  <si>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</si>
  <si>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</si>
  <si>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</si>
  <si>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</si>
  <si>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</si>
  <si>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</si>
  <si>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</si>
  <si>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</si>
  <si>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</si>
  <si>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</si>
  <si>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</si>
  <si>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</si>
  <si>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</si>
  <si>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</si>
  <si>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</si>
  <si>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</si>
  <si>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</si>
  <si>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</si>
  <si>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</si>
  <si>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</si>
  <si>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</si>
  <si>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</si>
  <si>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</si>
  <si>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</si>
  <si>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</si>
  <si>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</si>
  <si>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</si>
  <si>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</si>
  <si>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</si>
  <si>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</si>
  <si>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</si>
  <si>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</si>
  <si>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</si>
  <si>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</si>
  <si>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</si>
  <si>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</si>
  <si>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</si>
  <si>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</si>
  <si>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</si>
  <si>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</si>
  <si>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</si>
  <si>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</si>
  <si>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</si>
  <si>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</si>
  <si>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</si>
  <si>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</si>
  <si>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</si>
  <si>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</si>
  <si>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</si>
  <si>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</si>
  <si>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</si>
  <si>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</si>
  <si>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</si>
  <si>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</si>
  <si>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</si>
  <si>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</si>
  <si>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</si>
  <si>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</si>
  <si>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</si>
  <si>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</si>
  <si>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</si>
  <si>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</si>
  <si>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</si>
  <si>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</si>
  <si>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</si>
  <si>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</si>
  <si>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</si>
  <si>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</si>
  <si>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</si>
  <si>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</si>
  <si>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</si>
  <si>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</si>
  <si>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</si>
  <si>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</si>
  <si>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</si>
  <si>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</si>
  <si>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</si>
  <si>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</si>
  <si>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</si>
  <si>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</si>
  <si>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</si>
  <si>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</si>
  <si>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</si>
  <si>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</si>
  <si>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</si>
  <si>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</si>
  <si>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</si>
  <si>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</si>
  <si>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</si>
  <si>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</si>
  <si>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</si>
  <si>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</si>
  <si>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</si>
  <si>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</si>
  <si>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</si>
  <si>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</si>
  <si>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</si>
  <si>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</si>
  <si>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</si>
  <si>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</si>
  <si>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</si>
  <si>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</si>
  <si>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</si>
  <si>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</si>
  <si>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</si>
  <si>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</si>
  <si>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</si>
  <si>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</si>
  <si>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</si>
  <si>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</si>
  <si>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</si>
  <si>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</si>
  <si>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</si>
  <si>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</si>
  <si>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</si>
  <si>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</si>
  <si>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</si>
  <si>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</si>
  <si>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</si>
  <si>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</si>
  <si>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</si>
  <si>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</si>
  <si>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</si>
  <si>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</si>
  <si>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</si>
  <si>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</si>
  <si>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</si>
  <si>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</si>
  <si>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</si>
  <si>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</si>
  <si>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</si>
  <si>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</si>
  <si>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</si>
  <si>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</si>
  <si>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</si>
  <si>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</si>
  <si>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</si>
  <si>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</si>
  <si>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</si>
  <si>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</si>
  <si>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</si>
  <si>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</si>
  <si>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</si>
  <si>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</si>
  <si>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</si>
  <si>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</si>
  <si>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</si>
  <si>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</si>
  <si>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</si>
  <si>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</si>
  <si>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</si>
  <si>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</si>
  <si>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</si>
  <si>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</si>
  <si>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</si>
  <si>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</si>
  <si>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</si>
  <si>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</si>
  <si>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</si>
  <si>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</si>
  <si>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</si>
  <si>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</si>
  <si>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</si>
  <si>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</si>
  <si>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</si>
  <si>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</si>
  <si>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</si>
  <si>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</si>
  <si>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</si>
  <si>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</si>
  <si>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</si>
  <si>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</si>
  <si>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</si>
  <si>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</si>
  <si>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</si>
  <si>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</si>
  <si>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</si>
  <si>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</si>
  <si>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</si>
  <si>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</si>
  <si>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</si>
  <si>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</si>
  <si>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</si>
  <si>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</si>
  <si>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</si>
  <si>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</si>
  <si>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</si>
  <si>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</si>
  <si>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</si>
  <si>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</si>
  <si>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</si>
  <si>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</si>
  <si>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</si>
  <si>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</si>
  <si>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</si>
  <si>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</si>
  <si>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</si>
  <si>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</si>
  <si>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</si>
  <si>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</si>
  <si>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</si>
  <si>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</si>
  <si>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</si>
  <si>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</si>
  <si>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</si>
  <si>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</si>
  <si>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</si>
  <si>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</si>
  <si>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</si>
  <si>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</si>
  <si>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</si>
  <si>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</si>
  <si>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</si>
  <si>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</si>
  <si>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</si>
  <si>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</si>
  <si>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</si>
  <si>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</si>
  <si>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</si>
  <si>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</si>
  <si>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</si>
  <si>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</si>
  <si>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</si>
  <si>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</si>
  <si>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</si>
  <si>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</si>
  <si>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</si>
  <si>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</si>
  <si>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</si>
  <si>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</si>
  <si>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</si>
  <si>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</si>
  <si>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</si>
  <si>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</si>
  <si>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</si>
  <si>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</si>
  <si>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</si>
  <si>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</si>
  <si>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</si>
  <si>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</si>
  <si>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</si>
  <si>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</si>
  <si>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</si>
  <si>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</si>
  <si>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</si>
  <si>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</si>
  <si>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</si>
  <si>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</si>
  <si>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</si>
  <si>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</si>
  <si>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</si>
  <si>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</si>
  <si>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</si>
  <si>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</si>
  <si>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</si>
  <si>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</si>
  <si>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</si>
  <si>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</si>
  <si>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</si>
  <si>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</si>
  <si>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</si>
  <si>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</si>
  <si>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</si>
  <si>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</si>
  <si>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</si>
  <si>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</si>
  <si>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</si>
  <si>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</si>
  <si>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</si>
  <si>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</si>
  <si>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</si>
  <si>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</si>
  <si>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</si>
  <si>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</si>
  <si>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</si>
  <si>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</si>
  <si>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</si>
  <si>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</si>
  <si>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</si>
  <si>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</si>
  <si>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</si>
  <si>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</si>
  <si>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</si>
  <si>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</si>
  <si>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</si>
  <si>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</si>
  <si>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</si>
  <si>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</si>
  <si>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</si>
  <si>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</si>
  <si>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</si>
  <si>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</si>
  <si>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</si>
  <si>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</si>
  <si>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</si>
  <si>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</si>
  <si>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</si>
  <si>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</si>
  <si>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</si>
  <si>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</si>
  <si>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</si>
  <si>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</si>
  <si>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</si>
  <si>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</si>
  <si>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</si>
  <si>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</si>
  <si>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</si>
  <si>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</si>
  <si>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</si>
  <si>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</si>
  <si>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</si>
  <si>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</si>
  <si>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</si>
  <si>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</si>
  <si>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</si>
  <si>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</si>
  <si>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</si>
  <si>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</si>
  <si>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</si>
  <si>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</si>
  <si>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</si>
  <si>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</si>
  <si>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</si>
  <si>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</si>
  <si>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</si>
  <si>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</si>
  <si>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</si>
  <si>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</si>
  <si>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</si>
  <si>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</si>
  <si>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</si>
  <si>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</si>
  <si>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</si>
  <si>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</si>
  <si>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</si>
  <si>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</si>
  <si>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</si>
  <si>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</si>
  <si>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</si>
  <si>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</si>
  <si>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</si>
  <si>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</si>
  <si>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</si>
  <si>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</si>
  <si>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</si>
  <si>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</si>
  <si>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</si>
  <si>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</si>
  <si>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</si>
  <si>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</si>
  <si>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</si>
  <si>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</si>
  <si>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</si>
  <si>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</si>
  <si>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</si>
  <si>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</si>
  <si>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</si>
  <si>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</si>
  <si>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</si>
  <si>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</si>
  <si>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</si>
  <si>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</si>
  <si>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</si>
  <si>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</si>
  <si>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</si>
  <si>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</si>
  <si>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</si>
  <si>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</si>
  <si>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</si>
  <si>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</si>
  <si>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</si>
  <si>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</si>
  <si>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</si>
  <si>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</si>
  <si>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</si>
  <si>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</si>
  <si>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</si>
  <si>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</si>
  <si>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</si>
  <si>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</si>
  <si>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</si>
  <si>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</si>
  <si>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</si>
  <si>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</si>
  <si>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</si>
  <si>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</si>
  <si>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</si>
  <si>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</si>
  <si>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</si>
  <si>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</si>
  <si>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</si>
  <si>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</si>
  <si>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</si>
  <si>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</si>
  <si>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</si>
  <si>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</si>
  <si>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</si>
  <si>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</si>
  <si>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</si>
  <si>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</si>
  <si>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</si>
  <si>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</si>
  <si>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</si>
  <si>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</si>
  <si>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</si>
  <si>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</si>
  <si>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</si>
  <si>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</si>
  <si>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</si>
  <si>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</si>
  <si>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</si>
  <si>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</si>
  <si>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</si>
  <si>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</si>
  <si>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</si>
  <si>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</si>
  <si>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</si>
  <si>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</si>
  <si>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</si>
  <si>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</si>
  <si>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</si>
  <si>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</si>
  <si>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</si>
  <si>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</si>
  <si>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</si>
  <si>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</si>
  <si>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</si>
  <si>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</si>
  <si>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</si>
  <si>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</si>
  <si>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</si>
  <si>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</si>
  <si>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</si>
  <si>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</si>
  <si>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</si>
  <si>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</si>
  <si>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</si>
  <si>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</si>
  <si>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</si>
  <si>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</si>
  <si>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</si>
  <si>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</si>
  <si>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</si>
  <si>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</si>
  <si>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</si>
  <si>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</si>
  <si>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</si>
  <si>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</si>
  <si>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</si>
  <si>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</si>
  <si>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</si>
  <si>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</si>
  <si>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</si>
  <si>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</si>
  <si>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</si>
  <si>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</si>
  <si>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</si>
  <si>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</si>
  <si>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</si>
  <si>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</si>
  <si>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</si>
  <si>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</si>
  <si>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</si>
  <si>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</si>
  <si>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</si>
  <si>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</si>
  <si>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</si>
  <si>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</si>
  <si>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</si>
  <si>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</si>
  <si>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</si>
  <si>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</si>
  <si>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</si>
  <si>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</si>
  <si>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</si>
  <si>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</si>
  <si>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</si>
  <si>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</si>
  <si>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</si>
  <si>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</si>
  <si>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</si>
  <si>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</si>
  <si>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</si>
  <si>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</si>
  <si>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</si>
  <si>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</si>
  <si>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</si>
  <si>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</si>
  <si>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</si>
  <si>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</si>
  <si>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</si>
  <si>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</si>
  <si>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</si>
  <si>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</si>
  <si>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</si>
  <si>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</si>
  <si>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</si>
  <si>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</si>
  <si>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</si>
  <si>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</si>
  <si>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</si>
  <si>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</si>
  <si>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</si>
  <si>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</si>
  <si>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</si>
  <si>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</si>
  <si>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</si>
  <si>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</si>
  <si>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</si>
  <si>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</si>
  <si>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</si>
  <si>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</si>
  <si>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</si>
  <si>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</si>
  <si>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</si>
  <si>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</si>
  <si>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</si>
  <si>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</si>
  <si>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</si>
  <si>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</si>
  <si>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</si>
  <si>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</si>
  <si>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</si>
  <si>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</si>
  <si>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</si>
  <si>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</si>
  <si>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</si>
  <si>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</si>
  <si>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</si>
  <si>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</si>
  <si>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</si>
  <si>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</si>
  <si>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</si>
  <si>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</si>
  <si>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</si>
  <si>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</si>
  <si>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</si>
  <si>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</si>
  <si>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</si>
  <si>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</si>
  <si>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</si>
  <si>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</si>
  <si>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</si>
  <si>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</si>
  <si>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</si>
  <si>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</si>
  <si>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</si>
  <si>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</si>
  <si>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</si>
  <si>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</si>
  <si>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</si>
  <si>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</si>
  <si>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</si>
  <si>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</si>
  <si>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</si>
  <si>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</si>
  <si>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</si>
  <si>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</si>
  <si>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</si>
  <si>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</si>
  <si>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</si>
  <si>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</si>
  <si>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</si>
  <si>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</si>
  <si>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</si>
  <si>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</si>
  <si>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</si>
  <si>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</si>
  <si>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</si>
  <si>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</si>
  <si>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</si>
  <si>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</si>
  <si>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</si>
  <si>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</si>
  <si>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</si>
  <si>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</si>
  <si>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</si>
  <si>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</si>
  <si>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</si>
  <si>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</si>
  <si>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</si>
  <si>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</si>
  <si>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</si>
  <si>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</si>
  <si>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</si>
  <si>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</si>
  <si>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</si>
  <si>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</si>
  <si>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</si>
  <si>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</si>
  <si>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</si>
  <si>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</si>
  <si>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</si>
  <si>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</si>
  <si>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</si>
  <si>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</si>
  <si>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</si>
  <si>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</si>
  <si>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</si>
  <si>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</si>
  <si>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</si>
  <si>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</si>
  <si>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</si>
  <si>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</si>
  <si>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</si>
  <si>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</si>
  <si>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</si>
  <si>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</si>
  <si>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</si>
  <si>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</si>
  <si>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</si>
  <si>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</si>
  <si>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</si>
  <si>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</si>
  <si>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</si>
  <si>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</si>
  <si>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</si>
  <si>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</si>
  <si>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</si>
  <si>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</si>
  <si>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</si>
  <si>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</si>
  <si>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</si>
  <si>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</si>
  <si>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</si>
  <si>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</si>
  <si>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</si>
  <si>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</si>
  <si>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</si>
  <si>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</si>
  <si>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</si>
  <si>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</si>
  <si>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</si>
  <si>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</si>
  <si>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</si>
  <si>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</si>
  <si>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</si>
  <si>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</si>
  <si>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</si>
  <si>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</si>
  <si>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</si>
  <si>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</si>
  <si>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</si>
  <si>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</si>
  <si>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</si>
  <si>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</si>
  <si>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</si>
  <si>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</si>
  <si>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</si>
  <si>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</si>
  <si>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</si>
  <si>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</si>
  <si>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</si>
  <si>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</si>
  <si>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</si>
  <si>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</si>
  <si>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</si>
  <si>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</si>
  <si>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</si>
  <si>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</si>
  <si>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</si>
  <si>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</si>
  <si>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</si>
  <si>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</si>
  <si>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</si>
  <si>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</si>
  <si>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</si>
  <si>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</si>
  <si>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</si>
  <si>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</si>
  <si>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</si>
  <si>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</si>
  <si>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</si>
  <si>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</si>
  <si>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</si>
  <si>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</si>
  <si>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</si>
  <si>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</si>
  <si>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</si>
  <si>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</si>
  <si>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</si>
  <si>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</si>
  <si>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</si>
  <si>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</si>
  <si>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</si>
  <si>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</si>
  <si>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</si>
  <si>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</si>
  <si>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</si>
  <si>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</si>
  <si>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</si>
  <si>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</si>
  <si>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</si>
  <si>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</si>
  <si>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</si>
  <si>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</si>
  <si>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</si>
  <si>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</si>
  <si>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</si>
  <si>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</si>
  <si>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</si>
  <si>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</si>
  <si>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</si>
  <si>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</si>
  <si>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</si>
  <si>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</si>
  <si>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</si>
  <si>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</si>
  <si>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</si>
  <si>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</si>
  <si>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</si>
  <si>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</si>
  <si>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</si>
  <si>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</si>
  <si>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</si>
  <si>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</si>
  <si>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</si>
  <si>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</si>
  <si>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</si>
  <si>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</si>
  <si>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</si>
  <si>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</si>
  <si>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</si>
  <si>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</si>
  <si>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</si>
  <si>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</si>
  <si>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</si>
  <si>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</si>
  <si>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</si>
  <si>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</si>
  <si>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</si>
  <si>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</si>
  <si>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</si>
  <si>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</si>
  <si>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</si>
  <si>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</si>
  <si>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</si>
  <si>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</si>
  <si>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</si>
  <si>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</si>
  <si>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</si>
  <si>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</si>
  <si>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</si>
  <si>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</si>
  <si>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</si>
  <si>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</si>
  <si>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</si>
  <si>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</si>
  <si>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</si>
  <si>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</si>
  <si>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</si>
  <si>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</si>
  <si>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</si>
  <si>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</si>
  <si>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</si>
  <si>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</si>
  <si>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</si>
  <si>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</si>
  <si>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</si>
  <si>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</si>
  <si>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</si>
  <si>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</si>
  <si>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</si>
  <si>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</si>
  <si>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</si>
  <si>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</si>
  <si>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</si>
  <si>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</si>
  <si>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</si>
  <si>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</si>
  <si>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</si>
  <si>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</si>
  <si>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</si>
  <si>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</si>
  <si>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</si>
  <si>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</si>
  <si>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</si>
  <si>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</si>
  <si>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</si>
  <si>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</si>
  <si>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</si>
  <si>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</si>
  <si>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</si>
  <si>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</si>
  <si>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</si>
  <si>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</si>
  <si>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</si>
  <si>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</si>
  <si>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</si>
  <si>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</si>
  <si>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</si>
  <si>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</si>
  <si>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</si>
  <si>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</si>
  <si>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</si>
  <si>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</si>
  <si>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</si>
  <si>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</si>
  <si>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</si>
  <si>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</si>
  <si>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</si>
  <si>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</si>
  <si>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</si>
  <si>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</si>
  <si>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</si>
  <si>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</si>
  <si>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</si>
  <si>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</si>
  <si>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</si>
  <si>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</si>
  <si>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</si>
  <si>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</si>
  <si>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</si>
  <si>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</si>
  <si>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</si>
  <si>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</si>
  <si>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</si>
  <si>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</si>
  <si>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</si>
  <si>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</si>
  <si>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</si>
  <si>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</si>
  <si>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</si>
  <si>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</si>
  <si>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</si>
  <si>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</si>
  <si>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</si>
  <si>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</si>
  <si>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</si>
  <si>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</si>
  <si>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</si>
  <si>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</si>
  <si>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</si>
  <si>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</si>
  <si>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</si>
  <si>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</si>
  <si>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</si>
  <si>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</si>
  <si>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</si>
  <si>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</si>
  <si>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</si>
  <si>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</si>
  <si>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</si>
  <si>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</si>
  <si>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</si>
  <si>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</si>
  <si>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</si>
  <si>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</si>
  <si>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</si>
  <si>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</si>
  <si>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</si>
  <si>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</si>
  <si>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</si>
  <si>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</si>
  <si>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</si>
  <si>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</si>
  <si>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</si>
  <si>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</si>
  <si>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</si>
  <si>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</si>
  <si>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</si>
  <si>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</si>
  <si>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</si>
  <si>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</si>
  <si>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</si>
  <si>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</si>
  <si>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</si>
  <si>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</si>
  <si>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</si>
  <si>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</si>
  <si>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</si>
  <si>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</si>
  <si>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</si>
  <si>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</si>
  <si>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</si>
  <si>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</si>
  <si>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</si>
  <si>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</si>
  <si>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</si>
  <si>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</si>
  <si>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</si>
  <si>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</si>
  <si>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</si>
  <si>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</si>
  <si>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</si>
  <si>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</si>
  <si>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</si>
  <si>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</si>
  <si>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</si>
  <si>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</si>
  <si>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</si>
  <si>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</si>
  <si>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</si>
  <si>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</si>
  <si>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</si>
  <si>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</si>
  <si>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</si>
  <si>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</si>
  <si>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</si>
  <si>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</si>
  <si>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</si>
  <si>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</si>
  <si>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</si>
  <si>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</si>
  <si>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</si>
  <si>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</si>
  <si>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</si>
  <si>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</si>
  <si>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</si>
  <si>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</si>
  <si>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</si>
  <si>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</si>
  <si>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</si>
  <si>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</si>
  <si>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</si>
  <si>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</si>
  <si>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</si>
  <si>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</si>
  <si>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</si>
  <si>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</si>
  <si>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</si>
  <si>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</si>
  <si>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</si>
  <si>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</si>
  <si>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</si>
  <si>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</si>
  <si>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</si>
  <si>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</si>
  <si>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</si>
  <si>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</si>
  <si>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</si>
  <si>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</si>
  <si>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</si>
  <si>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</si>
  <si>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</si>
  <si>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</si>
  <si>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</si>
  <si>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</si>
  <si>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</si>
  <si>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</si>
  <si>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</si>
  <si>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</si>
  <si>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</si>
  <si>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</si>
  <si>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</si>
  <si>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</si>
  <si>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</si>
  <si>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</si>
  <si>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</si>
  <si>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</si>
  <si>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</si>
  <si>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</si>
  <si>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</si>
  <si>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</si>
  <si>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</si>
  <si>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</si>
  <si>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</si>
  <si>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</si>
  <si>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</si>
  <si>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</si>
  <si>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</si>
  <si>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</si>
  <si>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</si>
  <si>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</si>
  <si>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</si>
  <si>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</si>
  <si>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</si>
  <si>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</si>
  <si>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</si>
  <si>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</si>
  <si>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</si>
  <si>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</si>
  <si>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</si>
  <si>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</si>
  <si>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</si>
  <si>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</si>
  <si>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</si>
  <si>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</si>
  <si>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</si>
  <si>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</si>
  <si>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</si>
  <si>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</si>
  <si>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</si>
  <si>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</si>
  <si>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</si>
  <si>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</si>
  <si>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</si>
  <si>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</si>
  <si>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</si>
  <si>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</si>
  <si>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</si>
  <si>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</si>
  <si>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</si>
  <si>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</si>
  <si>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</si>
  <si>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</si>
  <si>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</si>
  <si>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</si>
  <si>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</si>
  <si>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</si>
  <si>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</si>
  <si>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</si>
  <si>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</si>
  <si>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</si>
  <si>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</si>
  <si>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</si>
  <si>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</si>
  <si>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</si>
  <si>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</si>
  <si>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</si>
  <si>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</si>
  <si>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</si>
  <si>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</si>
  <si>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</si>
  <si>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</si>
  <si>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</si>
  <si>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</si>
  <si>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</si>
  <si>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</si>
  <si>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</si>
  <si>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</si>
  <si>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</si>
  <si>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</si>
  <si>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</si>
  <si>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</si>
  <si>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</si>
  <si>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</si>
  <si>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</si>
  <si>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</si>
  <si>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</si>
  <si>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</si>
  <si>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</si>
  <si>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</si>
  <si>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</si>
  <si>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</si>
  <si>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</si>
  <si>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</si>
  <si>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</si>
  <si>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</si>
  <si>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</si>
  <si>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</si>
  <si>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</si>
  <si>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</si>
  <si>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</si>
  <si>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</si>
  <si>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</si>
  <si>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</si>
  <si>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</si>
  <si>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</si>
  <si>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</si>
  <si>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</si>
  <si>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</si>
  <si>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</si>
  <si>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</si>
  <si>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</si>
  <si>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</si>
  <si>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</si>
  <si>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</si>
  <si>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</si>
  <si>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</si>
  <si>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</si>
  <si>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</si>
  <si>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</si>
  <si>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</si>
  <si>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</si>
  <si>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</si>
  <si>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</si>
  <si>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</si>
  <si>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</si>
  <si>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</si>
  <si>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</si>
  <si>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</si>
  <si>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</si>
  <si>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</si>
  <si>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</si>
  <si>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</si>
  <si>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</si>
  <si>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</si>
  <si>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</si>
  <si>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</si>
  <si>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</si>
  <si>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</si>
  <si>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</si>
  <si>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</si>
  <si>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</si>
  <si>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</si>
  <si>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</si>
  <si>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</si>
  <si>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</si>
  <si>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</si>
  <si>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</si>
  <si>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</si>
  <si>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</si>
  <si>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</si>
  <si>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</si>
  <si>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</si>
  <si>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</si>
  <si>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</si>
  <si>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</si>
  <si>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</si>
  <si>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</si>
  <si>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</si>
  <si>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</si>
  <si>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</si>
  <si>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</si>
  <si>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</si>
  <si>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</si>
  <si>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</si>
  <si>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</si>
  <si>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</si>
  <si>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</si>
  <si>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</si>
  <si>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</si>
  <si>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</si>
  <si>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</si>
  <si>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</si>
  <si>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</si>
  <si>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</si>
  <si>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</si>
  <si>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</si>
  <si>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</si>
  <si>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</si>
  <si>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</si>
  <si>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</si>
  <si>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</si>
  <si>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</si>
  <si>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</si>
  <si>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</si>
  <si>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</si>
  <si>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</si>
  <si>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</si>
  <si>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</si>
  <si>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</si>
  <si>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</si>
  <si>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</si>
  <si>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</si>
  <si>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</si>
  <si>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</si>
  <si>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</si>
  <si>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</si>
  <si>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</si>
  <si>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</si>
  <si>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</si>
  <si>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</si>
  <si>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</si>
  <si>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</si>
  <si>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</si>
  <si>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</si>
  <si>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</si>
  <si>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</si>
  <si>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</si>
  <si>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</si>
  <si>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</si>
  <si>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</si>
  <si>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</si>
  <si>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</si>
  <si>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</si>
  <si>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</si>
  <si>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</si>
  <si>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</si>
  <si>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</si>
  <si>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</si>
  <si>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</si>
  <si>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</si>
  <si>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</si>
  <si>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</si>
  <si>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</si>
  <si>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</si>
  <si>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</si>
  <si>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</si>
  <si>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</si>
  <si>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</si>
  <si>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</si>
  <si>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</si>
  <si>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</si>
  <si>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</si>
  <si>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</si>
  <si>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</si>
  <si>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</si>
  <si>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</si>
  <si>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</si>
  <si>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</si>
  <si>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</si>
  <si>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</si>
  <si>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</si>
  <si>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</si>
  <si>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</si>
  <si>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</si>
  <si>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</si>
  <si>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</si>
  <si>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</si>
  <si>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</si>
  <si>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</si>
  <si>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</si>
  <si>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</si>
  <si>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</si>
  <si>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</si>
  <si>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</si>
  <si>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</si>
  <si>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</si>
  <si>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</si>
  <si>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</si>
  <si>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</si>
  <si>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</si>
  <si>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</si>
  <si>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</si>
  <si>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</si>
  <si>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</si>
  <si>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</si>
  <si>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</si>
  <si>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</si>
  <si>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</si>
  <si>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</si>
  <si>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</si>
  <si>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</si>
  <si>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</si>
  <si>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</si>
  <si>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</si>
  <si>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</si>
  <si>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</si>
  <si>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</si>
  <si>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</si>
  <si>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</si>
  <si>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</si>
  <si>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</si>
  <si>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</si>
  <si>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</si>
  <si>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</si>
  <si>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</si>
  <si>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</si>
  <si>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</si>
  <si>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</si>
  <si>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</si>
  <si>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</si>
  <si>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</si>
  <si>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</si>
  <si>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</si>
  <si>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</si>
  <si>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</si>
  <si>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</si>
  <si>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</si>
  <si>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</si>
  <si>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</si>
  <si>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</si>
  <si>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</si>
  <si>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</si>
  <si>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</si>
  <si>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</si>
  <si>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</si>
  <si>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</si>
  <si>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</si>
  <si>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</si>
  <si>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</si>
  <si>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</si>
  <si>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</si>
  <si>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</si>
  <si>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</si>
  <si>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</si>
  <si>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</si>
  <si>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</si>
  <si>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</si>
  <si>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</si>
  <si>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</si>
  <si>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</si>
  <si>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</si>
  <si>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</si>
  <si>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</si>
  <si>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</si>
  <si>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</si>
  <si>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</si>
  <si>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</si>
  <si>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</si>
  <si>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</si>
  <si>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</si>
  <si>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</si>
  <si>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</si>
  <si>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</si>
  <si>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</si>
  <si>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</si>
  <si>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</si>
  <si>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</si>
  <si>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</si>
  <si>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</si>
  <si>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</si>
  <si>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</si>
  <si>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</si>
  <si>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</si>
  <si>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</si>
  <si>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</si>
  <si>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</si>
  <si>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</si>
  <si>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</si>
  <si>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</si>
  <si>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</si>
  <si>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</si>
  <si>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</si>
  <si>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</si>
  <si>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</si>
  <si>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</si>
  <si>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</si>
  <si>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</si>
  <si>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</si>
  <si>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</si>
  <si>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</si>
  <si>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</si>
  <si>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</si>
  <si>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</si>
  <si>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</si>
  <si>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</si>
  <si>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</si>
  <si>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</si>
  <si>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</si>
  <si>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</si>
  <si>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</si>
  <si>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</si>
  <si>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</si>
  <si>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</si>
  <si>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</si>
  <si>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</si>
  <si>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</si>
  <si>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</si>
  <si>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</si>
  <si>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</si>
  <si>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</si>
  <si>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</si>
  <si>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</si>
  <si>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</si>
  <si>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</si>
  <si>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</si>
  <si>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</si>
  <si>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</si>
  <si>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</si>
  <si>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</si>
  <si>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</si>
  <si>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</si>
  <si>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</si>
  <si>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</si>
  <si>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</si>
  <si>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</si>
  <si>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</si>
  <si>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</si>
  <si>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</si>
  <si>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</si>
  <si>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</si>
  <si>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</si>
  <si>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</si>
  <si>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</si>
  <si>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</si>
  <si>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</si>
  <si>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</si>
  <si>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</si>
  <si>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</si>
  <si>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</si>
  <si>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</si>
  <si>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</si>
  <si>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</si>
  <si>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</si>
  <si>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</si>
  <si>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</si>
  <si>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</si>
  <si>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</si>
  <si>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</si>
  <si>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</si>
  <si>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</si>
  <si>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</si>
  <si>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</si>
  <si>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</si>
  <si>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</si>
  <si>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</si>
  <si>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</si>
  <si>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</si>
  <si>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</si>
  <si>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</si>
  <si>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</si>
  <si>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</si>
  <si>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</si>
  <si>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</si>
  <si>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</si>
  <si>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</si>
  <si>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</si>
  <si>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</si>
  <si>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</si>
  <si>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</si>
  <si>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</si>
  <si>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</si>
  <si>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</si>
  <si>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</si>
  <si>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</si>
  <si>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</si>
  <si>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</si>
  <si>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</si>
  <si>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</si>
  <si>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</si>
  <si>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</si>
  <si>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</si>
  <si>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</si>
  <si>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</si>
  <si>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</si>
  <si>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</si>
  <si>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</si>
  <si>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</si>
  <si>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</si>
  <si>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</si>
  <si>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</si>
  <si>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</si>
  <si>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</si>
  <si>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</si>
  <si>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</si>
  <si>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</si>
  <si>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</si>
  <si>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</si>
  <si>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</si>
  <si>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</si>
  <si>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</si>
  <si>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</si>
  <si>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</si>
  <si>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</si>
  <si>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</si>
  <si>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</si>
  <si>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</si>
  <si>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</si>
  <si>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</si>
  <si>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</si>
  <si>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</si>
  <si>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</si>
  <si>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</si>
  <si>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</si>
  <si>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</si>
  <si>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</si>
  <si>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</si>
  <si>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</si>
  <si>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</si>
  <si>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</si>
  <si>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</si>
  <si>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</si>
  <si>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</si>
  <si>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</si>
  <si>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</si>
  <si>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</si>
  <si>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</si>
  <si>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</si>
  <si>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</si>
  <si>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</si>
  <si>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</si>
  <si>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</si>
  <si>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</si>
  <si>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</si>
  <si>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</si>
  <si>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</si>
  <si>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</si>
  <si>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</si>
  <si>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</si>
  <si>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</si>
  <si>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</si>
  <si>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</si>
  <si>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</si>
  <si>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</si>
  <si>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</si>
  <si>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</si>
  <si>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</si>
  <si>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</si>
  <si>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</si>
  <si>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</si>
  <si>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</si>
  <si>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</si>
  <si>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</si>
  <si>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</si>
  <si>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</si>
  <si>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</si>
  <si>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</si>
  <si>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</si>
  <si>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</si>
  <si>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</si>
  <si>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</si>
  <si>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</si>
  <si>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</si>
  <si>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</si>
  <si>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</si>
  <si>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</si>
  <si>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</si>
  <si>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</si>
  <si>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</si>
  <si>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</si>
  <si>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</si>
  <si>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</si>
  <si>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</si>
  <si>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</si>
  <si>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</si>
  <si>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</si>
  <si>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</si>
  <si>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</si>
  <si>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</si>
  <si>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</si>
  <si>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</si>
  <si>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</si>
  <si>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</si>
  <si>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</si>
  <si>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</si>
  <si>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</si>
  <si>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</si>
  <si>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</si>
  <si>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</si>
  <si>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</si>
  <si>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</si>
  <si>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</si>
  <si>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</si>
  <si>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</si>
  <si>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</si>
  <si>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</si>
  <si>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</si>
  <si>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</si>
  <si>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</si>
  <si>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</si>
  <si>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</si>
  <si>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</si>
  <si>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</si>
  <si>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</si>
  <si>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</si>
  <si>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</si>
  <si>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</si>
  <si>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</si>
  <si>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</si>
  <si>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</si>
  <si>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</si>
  <si>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</si>
  <si>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</si>
  <si>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</si>
  <si>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</si>
  <si>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</si>
  <si>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</si>
  <si>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</si>
  <si>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</si>
  <si>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</si>
  <si>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</si>
  <si>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</si>
  <si>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</si>
  <si>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</si>
  <si>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</si>
  <si>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</si>
  <si>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</si>
  <si>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</si>
  <si>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</si>
  <si>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</si>
  <si>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</si>
  <si>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</si>
  <si>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</si>
  <si>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</si>
  <si>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</si>
  <si>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</si>
  <si>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</si>
  <si>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</si>
  <si>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</si>
  <si>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</si>
  <si>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</si>
  <si>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</si>
  <si>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</si>
  <si>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</si>
  <si>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</si>
  <si>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</si>
  <si>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</si>
  <si>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</si>
  <si>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</si>
  <si>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</si>
  <si>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</si>
  <si>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</si>
  <si>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</si>
  <si>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</si>
  <si>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</si>
  <si>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</si>
  <si>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</si>
  <si>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</si>
  <si>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</si>
  <si>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</si>
  <si>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</si>
  <si>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</si>
  <si>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</si>
  <si>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</si>
  <si>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</si>
  <si>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</si>
  <si>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</si>
  <si>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</si>
  <si>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</si>
  <si>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</si>
  <si>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</si>
  <si>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</si>
  <si>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</si>
  <si>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</si>
  <si>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</si>
  <si>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</si>
  <si>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</si>
  <si>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</si>
  <si>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</si>
  <si>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</si>
  <si>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</si>
  <si>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</si>
  <si>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</si>
  <si>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</si>
  <si>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</si>
  <si>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</si>
  <si>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</si>
  <si>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</si>
  <si>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</si>
  <si>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</si>
  <si>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</si>
  <si>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</si>
  <si>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</si>
  <si>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</si>
  <si>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</si>
  <si>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</si>
  <si>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</si>
  <si>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</si>
  <si>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</si>
  <si>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</si>
  <si>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</si>
  <si>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</si>
  <si>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</si>
  <si>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</si>
  <si>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</si>
  <si>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</si>
  <si>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</si>
  <si>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</si>
  <si>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</si>
  <si>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</si>
  <si>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</si>
  <si>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</si>
  <si>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</si>
  <si>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</si>
  <si>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</si>
  <si>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</si>
  <si>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</si>
  <si>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</si>
  <si>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</si>
  <si>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</si>
  <si>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</si>
  <si>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</si>
  <si>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</si>
  <si>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</si>
  <si>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</si>
  <si>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</si>
  <si>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</si>
  <si>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</si>
  <si>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</si>
  <si>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</si>
  <si>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</si>
  <si>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</si>
  <si>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</si>
  <si>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</si>
  <si>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</si>
  <si>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</si>
  <si>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</si>
  <si>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</si>
  <si>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</si>
  <si>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</si>
  <si>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</si>
  <si>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</si>
  <si>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</si>
  <si>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</si>
  <si>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</si>
  <si>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</si>
  <si>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</si>
  <si>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</si>
  <si>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</si>
  <si>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</si>
  <si>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</si>
  <si>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</si>
  <si>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</si>
  <si>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</si>
  <si>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</si>
  <si>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</si>
  <si>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</si>
  <si>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</si>
  <si>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</si>
  <si>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</si>
  <si>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</si>
  <si>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</si>
  <si>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</si>
  <si>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</si>
  <si>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</si>
  <si>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</si>
  <si>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</si>
  <si>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</si>
  <si>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</si>
  <si>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</si>
  <si>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</si>
  <si>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</si>
  <si>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</si>
  <si>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</si>
  <si>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</si>
  <si>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</si>
  <si>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</si>
  <si>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</si>
  <si>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</si>
  <si>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</si>
  <si>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</si>
  <si>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</si>
  <si>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</si>
  <si>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</si>
  <si>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</si>
  <si>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</si>
  <si>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</si>
  <si>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</si>
  <si>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</si>
  <si>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</si>
  <si>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</si>
  <si>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</si>
  <si>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</si>
  <si>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</si>
  <si>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</si>
  <si>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</si>
  <si>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</si>
  <si>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</si>
  <si>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</si>
  <si>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</si>
  <si>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</si>
  <si>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</si>
  <si>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</si>
  <si>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</si>
  <si>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</si>
  <si>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</si>
  <si>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</si>
  <si>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</si>
  <si>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</si>
  <si>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</si>
  <si>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</si>
  <si>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</si>
  <si>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</si>
  <si>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</si>
  <si>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</si>
  <si>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</si>
  <si>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</si>
  <si>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</si>
  <si>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</si>
  <si>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</si>
  <si>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</si>
  <si>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</si>
  <si>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</si>
  <si>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</si>
  <si>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</si>
  <si>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</si>
  <si>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</si>
  <si>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</si>
  <si>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</si>
  <si>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</si>
  <si>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</si>
  <si>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</si>
  <si>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</si>
  <si>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</si>
  <si>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</si>
  <si>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</si>
  <si>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</si>
  <si>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</si>
  <si>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</si>
  <si>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</si>
  <si>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</si>
  <si>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</si>
  <si>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</si>
  <si>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</si>
  <si>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</si>
  <si>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</si>
  <si>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</si>
  <si>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</si>
  <si>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</si>
  <si>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</si>
  <si>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</si>
  <si>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</si>
  <si>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</si>
  <si>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</si>
  <si>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</si>
  <si>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</si>
  <si>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</si>
  <si>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</si>
  <si>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</si>
  <si>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</si>
  <si>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</si>
  <si>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</si>
  <si>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</si>
  <si>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</si>
  <si>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</si>
  <si>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</si>
  <si>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</si>
  <si>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</si>
  <si>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</si>
  <si>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</si>
  <si>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</si>
  <si>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</si>
  <si>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</si>
  <si>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</si>
  <si>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</si>
  <si>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</si>
  <si>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</si>
  <si>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</si>
  <si>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</si>
  <si>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</si>
  <si>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</si>
  <si>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</si>
  <si>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</si>
  <si>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</si>
  <si>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</si>
  <si>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</si>
  <si>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</si>
  <si>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</si>
  <si>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</si>
  <si>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</si>
  <si>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</si>
  <si>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</si>
  <si>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</si>
  <si>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</si>
  <si>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</si>
  <si>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</si>
  <si>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</si>
  <si>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</si>
  <si>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</si>
  <si>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</si>
  <si>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</si>
  <si>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</si>
  <si>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</si>
  <si>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</si>
  <si>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</si>
  <si>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</si>
  <si>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</si>
  <si>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</si>
  <si>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</si>
  <si>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</si>
  <si>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</si>
  <si>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</si>
  <si>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</si>
  <si>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</si>
  <si>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</si>
  <si>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</si>
  <si>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</si>
  <si>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</si>
  <si>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</si>
  <si>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</si>
  <si>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</si>
  <si>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</si>
  <si>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</si>
  <si>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</si>
  <si>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</si>
  <si>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</si>
  <si>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</si>
  <si>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</si>
  <si>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</si>
  <si>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</si>
  <si>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</si>
  <si>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</si>
  <si>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</si>
  <si>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</si>
  <si>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</si>
  <si>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</si>
  <si>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</si>
  <si>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</si>
  <si>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</si>
  <si>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</si>
  <si>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</si>
  <si>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</si>
  <si>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</si>
  <si>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</si>
  <si>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</si>
  <si>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</si>
  <si>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</si>
  <si>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</si>
  <si>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</si>
  <si>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</si>
  <si>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</si>
  <si>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</si>
  <si>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</si>
  <si>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</si>
  <si>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</si>
  <si>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</si>
  <si>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</si>
  <si>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</si>
  <si>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</si>
  <si>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</si>
  <si>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</si>
  <si>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</si>
  <si>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</si>
  <si>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</si>
  <si>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</si>
  <si>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</si>
  <si>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</si>
  <si>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</si>
  <si>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</si>
  <si>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</si>
  <si>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</si>
  <si>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</si>
  <si>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</si>
  <si>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</si>
  <si>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</si>
  <si>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</si>
  <si>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</si>
  <si>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</si>
  <si>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</si>
  <si>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</si>
  <si>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</si>
  <si>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</si>
  <si>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</si>
  <si>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</si>
  <si>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</si>
  <si>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</si>
  <si>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</si>
  <si>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</si>
  <si>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</si>
  <si>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</si>
  <si>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</si>
  <si>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</si>
  <si>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</si>
  <si>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</si>
  <si>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</si>
  <si>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</si>
  <si>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</si>
  <si>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</si>
  <si>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</si>
  <si>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</si>
  <si>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</si>
  <si>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</si>
  <si>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</si>
  <si>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</si>
  <si>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</si>
  <si>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</si>
  <si>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</si>
  <si>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</si>
  <si>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</si>
  <si>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</si>
  <si>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</si>
  <si>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</si>
  <si>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</si>
  <si>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</si>
  <si>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</si>
  <si>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</si>
  <si>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</si>
  <si>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</si>
  <si>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</si>
  <si>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</si>
  <si>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</si>
  <si>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</si>
  <si>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</si>
  <si>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</si>
  <si>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</si>
  <si>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</si>
  <si>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</si>
  <si>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</si>
  <si>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</si>
  <si>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</si>
  <si>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</si>
  <si>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</si>
  <si>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</si>
  <si>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</si>
  <si>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</si>
  <si>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</si>
  <si>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</si>
  <si>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</si>
  <si>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</si>
  <si>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</si>
  <si>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</si>
  <si>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</si>
  <si>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</si>
  <si>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</si>
  <si>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</si>
  <si>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</si>
  <si>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</si>
  <si>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</si>
  <si>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</si>
  <si>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</si>
  <si>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</si>
  <si>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</si>
  <si>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</si>
  <si>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</si>
  <si>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</si>
  <si>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</si>
  <si>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</si>
  <si>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</si>
  <si>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</si>
  <si>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</si>
  <si>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</si>
  <si>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</si>
  <si>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</si>
  <si>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</si>
  <si>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</si>
  <si>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</si>
  <si>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</si>
  <si>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</si>
  <si>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</si>
  <si>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</si>
  <si>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</si>
  <si>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</si>
  <si>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</si>
  <si>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</si>
  <si>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</si>
  <si>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</si>
  <si>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</si>
  <si>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</si>
  <si>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</si>
  <si>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</si>
  <si>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</si>
  <si>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</si>
  <si>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</si>
  <si>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</si>
  <si>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</si>
  <si>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</si>
  <si>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</si>
  <si>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</si>
  <si>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</si>
  <si>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</si>
  <si>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</si>
  <si>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</si>
  <si>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</si>
  <si>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</si>
  <si>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</si>
  <si>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</si>
  <si>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</si>
  <si>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</si>
  <si>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</si>
  <si>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</si>
  <si>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</si>
  <si>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</si>
  <si>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</si>
  <si>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</si>
  <si>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</si>
  <si>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</si>
  <si>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</si>
  <si>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</si>
  <si>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</si>
  <si>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</si>
  <si>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</si>
  <si>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</si>
  <si>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</si>
  <si>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</si>
  <si>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</si>
  <si>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</si>
  <si>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</si>
  <si>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</si>
  <si>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</si>
  <si>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</si>
  <si>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</si>
  <si>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</si>
  <si>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</si>
  <si>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</si>
  <si>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</si>
  <si>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</si>
  <si>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</si>
  <si>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</si>
  <si>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</si>
  <si>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</si>
  <si>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</si>
  <si>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</si>
  <si>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</si>
  <si>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</si>
  <si>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</si>
  <si>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</si>
  <si>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</si>
  <si>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</si>
  <si>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</si>
  <si>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</si>
  <si>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</si>
  <si>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</si>
  <si>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</si>
  <si>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</si>
  <si>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</si>
  <si>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</si>
  <si>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</si>
  <si>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</si>
  <si>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</si>
  <si>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</si>
  <si>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</si>
  <si>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</si>
  <si>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</si>
  <si>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</si>
  <si>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</si>
  <si>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</si>
  <si>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</si>
  <si>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</si>
  <si>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</si>
  <si>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</si>
  <si>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</si>
  <si>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</si>
  <si>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</si>
  <si>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</si>
  <si>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</si>
  <si>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</si>
  <si>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</si>
  <si>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</si>
  <si>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</si>
  <si>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</si>
  <si>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</si>
  <si>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</si>
  <si>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</si>
  <si>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</si>
  <si>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</si>
  <si>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</si>
  <si>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</si>
  <si>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</si>
  <si>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</si>
  <si>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</si>
  <si>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</si>
  <si>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</si>
  <si>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</si>
  <si>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</si>
  <si>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</si>
  <si>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</si>
  <si>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</si>
  <si>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</si>
  <si>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</si>
  <si>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</si>
  <si>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</si>
  <si>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</si>
  <si>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</si>
  <si>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</si>
  <si>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</si>
  <si>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</si>
  <si>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</si>
  <si>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</si>
  <si>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</si>
  <si>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</si>
  <si>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</si>
  <si>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</si>
  <si>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</si>
  <si>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</si>
  <si>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</si>
  <si>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</si>
  <si>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</si>
  <si>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</si>
  <si>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</si>
  <si>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</si>
  <si>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</si>
  <si>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</si>
  <si>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</si>
  <si>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</si>
  <si>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</si>
  <si>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</si>
  <si>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</si>
  <si>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</si>
  <si>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</si>
  <si>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</si>
  <si>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</si>
  <si>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</si>
  <si>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</si>
  <si>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</si>
  <si>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</si>
  <si>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</si>
  <si>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</si>
  <si>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</si>
  <si>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</si>
  <si>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</si>
  <si>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</si>
  <si>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</si>
  <si>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</si>
  <si>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</si>
  <si>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</si>
  <si>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</si>
  <si>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</si>
  <si>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</si>
  <si>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</si>
  <si>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</si>
  <si>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</si>
  <si>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</si>
  <si>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</si>
  <si>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</si>
  <si>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</si>
  <si>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</si>
  <si>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</si>
  <si>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</si>
  <si>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</si>
  <si>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</si>
  <si>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</si>
  <si>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</si>
  <si>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</si>
  <si>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</si>
  <si>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</si>
  <si>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</si>
  <si>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</si>
  <si>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</si>
  <si>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</si>
  <si>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</si>
  <si>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</si>
  <si>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</si>
  <si>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</si>
  <si>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</si>
  <si>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</si>
  <si>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</si>
  <si>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</si>
  <si>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</si>
  <si>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</si>
  <si>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</si>
  <si>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</si>
  <si>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</si>
  <si>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</si>
  <si>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</si>
  <si>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</si>
  <si>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</si>
  <si>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</si>
  <si>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</si>
  <si>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</si>
  <si>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</si>
  <si>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</si>
  <si>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</si>
  <si>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</si>
  <si>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</si>
  <si>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</si>
  <si>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</si>
  <si>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</si>
  <si>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</si>
  <si>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</si>
  <si>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</si>
  <si>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</si>
  <si>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</si>
  <si>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</si>
  <si>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</si>
  <si>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</si>
  <si>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</si>
  <si>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</si>
  <si>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</si>
  <si>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</si>
  <si>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</si>
  <si>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</si>
  <si>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</si>
  <si>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</si>
  <si>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</si>
  <si>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</si>
  <si>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</si>
  <si>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</si>
  <si>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</si>
  <si>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</si>
  <si>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</si>
  <si>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</si>
  <si>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</si>
  <si>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</si>
  <si>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</si>
  <si>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</si>
  <si>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</si>
  <si>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</si>
  <si>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</si>
  <si>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</si>
  <si>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</si>
  <si>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</si>
  <si>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</si>
  <si>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</si>
  <si>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</si>
  <si>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</si>
  <si>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</si>
  <si>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</si>
  <si>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</si>
  <si>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</si>
  <si>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</si>
  <si>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</si>
  <si>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</si>
  <si>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</si>
  <si>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</si>
  <si>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</si>
  <si>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</si>
  <si>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</si>
  <si>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</si>
  <si>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</si>
  <si>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</si>
  <si>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</si>
  <si>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</si>
  <si>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</si>
  <si>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</si>
  <si>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</si>
  <si>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</si>
  <si>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</si>
  <si>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</si>
  <si>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</si>
  <si>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</si>
  <si>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</si>
  <si>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</si>
  <si>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</si>
  <si>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</si>
  <si>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</si>
  <si>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</si>
  <si>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</si>
  <si>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</si>
  <si>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</si>
  <si>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</si>
  <si>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</si>
  <si>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</si>
  <si>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</si>
  <si>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</si>
  <si>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</si>
  <si>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</si>
  <si>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</si>
  <si>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</si>
  <si>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</si>
  <si>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</si>
  <si>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</si>
  <si>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</si>
  <si>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</si>
  <si>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</si>
  <si>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</si>
  <si>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</si>
  <si>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</si>
  <si>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</si>
  <si>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</si>
  <si>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</si>
  <si>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</si>
  <si>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</si>
  <si>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</si>
  <si>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</si>
  <si>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</si>
  <si>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</si>
  <si>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</si>
  <si>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</si>
  <si>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</si>
  <si>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</si>
  <si>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</si>
  <si>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</si>
  <si>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</si>
  <si>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</si>
  <si>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</si>
  <si>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</si>
  <si>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</si>
  <si>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</si>
  <si>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</si>
  <si>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</si>
  <si>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</si>
  <si>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</si>
  <si>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</si>
  <si>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</si>
  <si>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</si>
  <si>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</si>
  <si>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</si>
  <si>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</si>
  <si>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</si>
  <si>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</si>
  <si>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</si>
  <si>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</si>
  <si>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</si>
  <si>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</si>
  <si>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</si>
  <si>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</si>
  <si>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</si>
  <si>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</si>
  <si>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</si>
  <si>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</si>
  <si>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</si>
  <si>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</si>
  <si>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</si>
  <si>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</si>
  <si>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</si>
  <si>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</si>
  <si>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</si>
  <si>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</si>
  <si>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</si>
  <si>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</si>
  <si>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</si>
  <si>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</si>
  <si>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</si>
  <si>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</si>
  <si>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</si>
  <si>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</si>
  <si>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</si>
  <si>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</si>
  <si>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</si>
  <si>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</si>
  <si>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</si>
  <si>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</si>
  <si>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</si>
  <si>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</si>
  <si>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</si>
  <si>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</si>
  <si>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</si>
  <si>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</si>
  <si>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</si>
  <si>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</si>
  <si>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</si>
  <si>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</si>
  <si>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</si>
  <si>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</si>
  <si>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</si>
  <si>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</si>
  <si>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</si>
  <si>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</si>
  <si>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</si>
  <si>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</si>
  <si>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</si>
  <si>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</si>
  <si>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</si>
  <si>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</si>
  <si>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</si>
  <si>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</si>
  <si>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</si>
  <si>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</si>
  <si>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</si>
  <si>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</si>
  <si>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</si>
  <si>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</si>
  <si>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</si>
  <si>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</si>
  <si>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</si>
  <si>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</si>
  <si>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</si>
  <si>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</si>
  <si>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</si>
  <si>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</si>
  <si>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</si>
  <si>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</si>
  <si>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</si>
  <si>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</si>
  <si>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</si>
  <si>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</si>
  <si>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</si>
  <si>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</si>
  <si>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</si>
  <si>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</si>
  <si>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</si>
  <si>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</si>
  <si>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</si>
  <si>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</si>
  <si>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</si>
  <si>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</si>
  <si>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</si>
  <si>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</si>
  <si>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</si>
  <si>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</si>
  <si>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</si>
  <si>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</si>
  <si>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</si>
  <si>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</si>
  <si>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</si>
  <si>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</si>
  <si>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</si>
  <si>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</si>
  <si>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</si>
  <si>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</si>
  <si>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</si>
  <si>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</si>
  <si>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</si>
  <si>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</si>
  <si>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</si>
  <si>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</si>
  <si>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</si>
  <si>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</si>
  <si>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</si>
  <si>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</si>
  <si>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</si>
  <si>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</si>
  <si>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</si>
  <si>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</si>
  <si>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</si>
  <si>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</si>
  <si>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</si>
  <si>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</si>
  <si>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</si>
  <si>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</si>
  <si>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</si>
  <si>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</si>
  <si>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</si>
  <si>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</si>
  <si>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</si>
  <si>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</si>
  <si>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</si>
  <si>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</si>
  <si>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</si>
  <si>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</si>
  <si>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</si>
  <si>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</si>
  <si>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</si>
  <si>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</si>
  <si>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</si>
  <si>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</si>
  <si>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</si>
  <si>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</si>
  <si>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</si>
  <si>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</si>
  <si>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</si>
  <si>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</si>
  <si>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</si>
  <si>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</si>
  <si>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</si>
  <si>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</si>
  <si>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</si>
  <si>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</si>
  <si>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</si>
  <si>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</si>
  <si>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</si>
  <si>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</si>
  <si>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</si>
  <si>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</si>
  <si>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</si>
  <si>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</si>
  <si>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</si>
  <si>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</si>
  <si>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</si>
  <si>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</si>
  <si>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</si>
  <si>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</si>
  <si>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</si>
  <si>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</si>
  <si>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</si>
  <si>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</si>
  <si>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</si>
  <si>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</si>
  <si>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</si>
  <si>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</si>
  <si>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</si>
  <si>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</si>
  <si>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</si>
  <si>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</si>
  <si>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</si>
  <si>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</si>
  <si>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</si>
  <si>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</si>
  <si>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</si>
  <si>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</si>
  <si>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</si>
  <si>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</si>
  <si>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</si>
  <si>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</si>
  <si>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</si>
  <si>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</si>
  <si>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</si>
  <si>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</si>
  <si>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</si>
  <si>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</si>
  <si>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</si>
  <si>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</si>
  <si>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</si>
  <si>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</si>
  <si>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</si>
  <si>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</si>
  <si>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</si>
  <si>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</si>
  <si>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</si>
  <si>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</si>
  <si>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</si>
  <si>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</si>
  <si>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</si>
  <si>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</si>
  <si>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</si>
  <si>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</si>
  <si>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</si>
  <si>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</si>
  <si>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</si>
  <si>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</si>
  <si>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</si>
  <si>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</si>
  <si>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</si>
  <si>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</si>
  <si>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</si>
  <si>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</si>
  <si>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</si>
  <si>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</si>
  <si>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</si>
  <si>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</si>
  <si>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</si>
  <si>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</si>
  <si>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</si>
  <si>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</si>
  <si>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</si>
  <si>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</si>
  <si>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</si>
  <si>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</si>
  <si>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</si>
  <si>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</si>
  <si>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</si>
  <si>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</si>
  <si>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</si>
  <si>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</si>
  <si>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</si>
  <si>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</si>
  <si>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</si>
  <si>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</si>
  <si>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</si>
  <si>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</si>
  <si>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</si>
  <si>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</si>
  <si>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</si>
  <si>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</si>
  <si>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</si>
  <si>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</si>
  <si>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</si>
  <si>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</si>
  <si>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</si>
  <si>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</si>
  <si>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</si>
  <si>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</si>
  <si>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</si>
  <si>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</si>
  <si>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</si>
  <si>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</si>
  <si>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</si>
  <si>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</si>
  <si>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</si>
  <si>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</si>
  <si>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</si>
  <si>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</si>
  <si>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</si>
  <si>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</si>
  <si>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</si>
  <si>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</si>
  <si>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</si>
  <si>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</si>
  <si>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</si>
  <si>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</si>
  <si>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</si>
  <si>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</si>
  <si>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</si>
  <si>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</si>
  <si>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</si>
  <si>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</si>
  <si>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</si>
  <si>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</si>
  <si>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</si>
  <si>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</si>
  <si>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</si>
  <si>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</si>
  <si>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</si>
  <si>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</si>
  <si>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</si>
  <si>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</si>
  <si>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</si>
  <si>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</si>
  <si>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</si>
  <si>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</si>
  <si>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</si>
  <si>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</si>
  <si>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</si>
  <si>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</si>
  <si>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</si>
  <si>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</si>
  <si>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</si>
  <si>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</si>
  <si>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</si>
  <si>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</si>
  <si>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</si>
  <si>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</si>
  <si>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</si>
  <si>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</si>
  <si>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</si>
  <si>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</si>
  <si>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</si>
  <si>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</si>
  <si>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</si>
  <si>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</si>
  <si>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</si>
  <si>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</si>
  <si>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</si>
  <si>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</si>
  <si>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</si>
  <si>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</si>
  <si>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</si>
  <si>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</si>
  <si>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</si>
  <si>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</si>
  <si>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</si>
  <si>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</si>
  <si>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</si>
  <si>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</si>
  <si>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</si>
  <si>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</si>
  <si>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</si>
  <si>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</si>
  <si>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</si>
  <si>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</si>
  <si>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</si>
  <si>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</si>
  <si>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</si>
  <si>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</si>
  <si>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</si>
  <si>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</si>
  <si>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</si>
  <si>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</si>
  <si>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</si>
  <si>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</si>
  <si>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</si>
  <si>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</si>
  <si>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</si>
  <si>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</si>
  <si>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</si>
  <si>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</si>
  <si>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</si>
  <si>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</si>
  <si>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</si>
  <si>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</si>
  <si>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</si>
  <si>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</si>
  <si>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</si>
  <si>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</si>
  <si>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</si>
  <si>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</si>
  <si>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</si>
  <si>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</si>
  <si>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</si>
  <si>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</si>
  <si>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</si>
  <si>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</si>
  <si>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</si>
  <si>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</si>
  <si>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</si>
  <si>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</si>
  <si>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</si>
  <si>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</si>
  <si>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</si>
  <si>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</si>
  <si>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</si>
  <si>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</si>
  <si>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</si>
  <si>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</si>
  <si>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</si>
  <si>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</si>
  <si>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</si>
  <si>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</si>
  <si>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</si>
  <si>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</si>
  <si>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</si>
  <si>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</si>
  <si>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</si>
  <si>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</si>
  <si>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</si>
  <si>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</si>
  <si>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</si>
  <si>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</si>
  <si>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</si>
  <si>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</si>
  <si>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</si>
  <si>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</si>
  <si>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</si>
  <si>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</si>
  <si>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</si>
  <si>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</si>
  <si>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</si>
  <si>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</si>
  <si>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</si>
  <si>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</si>
  <si>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</si>
  <si>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</si>
  <si>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</si>
  <si>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</si>
  <si>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</si>
  <si>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</si>
  <si>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</si>
  <si>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</si>
  <si>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</si>
  <si>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</si>
  <si>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</si>
  <si>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</si>
  <si>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</si>
  <si>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</si>
  <si>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</si>
  <si>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</si>
  <si>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</si>
  <si>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</si>
  <si>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</si>
  <si>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</si>
  <si>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</si>
  <si>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</si>
  <si>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</si>
  <si>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</si>
  <si>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</si>
  <si>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</si>
  <si>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</si>
  <si>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</si>
  <si>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</si>
  <si>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</si>
  <si>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</si>
  <si>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</si>
  <si>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</si>
  <si>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</si>
  <si>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</si>
  <si>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</si>
  <si>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</si>
  <si>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</si>
  <si>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</si>
  <si>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</si>
  <si>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</si>
  <si>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</si>
  <si>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</si>
  <si>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</si>
  <si>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</si>
  <si>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</si>
  <si>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</si>
  <si>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</si>
  <si>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</si>
  <si>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</si>
  <si>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</si>
  <si>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</si>
  <si>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</si>
  <si>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</si>
  <si>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</si>
  <si>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</si>
  <si>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</si>
  <si>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</si>
  <si>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</si>
  <si>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</si>
  <si>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</si>
  <si>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</si>
  <si>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</si>
  <si>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</si>
  <si>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</si>
  <si>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</si>
  <si>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</si>
  <si>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</si>
  <si>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</si>
  <si>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</si>
  <si>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</si>
  <si>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</si>
  <si>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</si>
  <si>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</si>
  <si>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</si>
  <si>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</si>
  <si>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</si>
  <si>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</si>
  <si>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</si>
  <si>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</si>
  <si>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</si>
  <si>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</si>
  <si>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</si>
  <si>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</si>
  <si>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</si>
  <si>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</si>
  <si>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</si>
  <si>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</si>
  <si>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</si>
  <si>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</si>
  <si>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</si>
  <si>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</si>
  <si>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</si>
  <si>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</si>
  <si>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</si>
  <si>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</si>
  <si>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</si>
  <si>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</si>
  <si>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</si>
  <si>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</si>
  <si>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</si>
  <si>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</si>
  <si>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</si>
  <si>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</si>
  <si>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</si>
  <si>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</si>
  <si>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</si>
  <si>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</si>
  <si>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</si>
  <si>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</si>
  <si>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</si>
  <si>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</si>
  <si>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</si>
  <si>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</si>
  <si>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</si>
  <si>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</si>
  <si>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</si>
  <si>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</si>
  <si>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</si>
  <si>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</si>
  <si>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</si>
  <si>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</si>
  <si>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</si>
  <si>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</si>
  <si>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</si>
  <si>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</si>
  <si>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</si>
  <si>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</si>
  <si>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</si>
  <si>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</si>
  <si>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</si>
  <si>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</si>
  <si>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</si>
  <si>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</si>
  <si>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</si>
  <si>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</si>
  <si>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</si>
  <si>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</si>
  <si>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</si>
  <si>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</si>
  <si>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</si>
  <si>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</si>
  <si>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</si>
  <si>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</si>
  <si>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</si>
  <si>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</si>
  <si>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</si>
  <si>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</si>
  <si>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</si>
  <si>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</si>
  <si>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</si>
  <si>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</si>
  <si>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</si>
  <si>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</si>
  <si>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</si>
  <si>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</si>
  <si>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</si>
  <si>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</si>
  <si>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</si>
  <si>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</si>
  <si>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</si>
  <si>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</si>
  <si>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</si>
  <si>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</si>
  <si>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</si>
  <si>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</si>
  <si>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</si>
  <si>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</si>
  <si>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</si>
  <si>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</si>
  <si>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</si>
  <si>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</si>
  <si>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</si>
  <si>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</si>
  <si>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</si>
  <si>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</si>
  <si>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</si>
  <si>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</si>
  <si>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</si>
  <si>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</si>
  <si>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</si>
  <si>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</si>
  <si>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</si>
  <si>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</si>
  <si>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</si>
  <si>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</si>
  <si>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</si>
  <si>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</si>
  <si>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</si>
  <si>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</si>
  <si>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</si>
  <si>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</si>
  <si>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</si>
  <si>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</si>
  <si>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</si>
  <si>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</si>
  <si>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</si>
  <si>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</si>
  <si>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</si>
  <si>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</si>
  <si>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</si>
  <si>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</si>
  <si>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</si>
  <si>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</si>
  <si>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</si>
  <si>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</si>
  <si>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</si>
  <si>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</si>
  <si>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</si>
  <si>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</si>
  <si>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</si>
  <si>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</si>
  <si>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</si>
  <si>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</si>
  <si>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</si>
  <si>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</si>
  <si>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</si>
  <si>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</si>
  <si>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</si>
  <si>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</si>
  <si>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</si>
  <si>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</si>
  <si>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</si>
  <si>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</si>
  <si>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</si>
  <si>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</si>
  <si>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</si>
  <si>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</si>
  <si>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</si>
  <si>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</si>
  <si>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</si>
  <si>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</si>
  <si>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</si>
  <si>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</si>
  <si>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</si>
  <si>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</si>
  <si>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</si>
  <si>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</si>
  <si>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</si>
  <si>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</si>
  <si>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</si>
  <si>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</si>
  <si>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</si>
  <si>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</si>
  <si>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</si>
  <si>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</si>
  <si>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</si>
  <si>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</si>
  <si>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</si>
  <si>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</si>
  <si>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</si>
  <si>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</si>
  <si>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</si>
  <si>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</si>
  <si>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</si>
  <si>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</si>
  <si>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</si>
  <si>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</si>
  <si>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</si>
  <si>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</si>
  <si>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</si>
  <si>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</si>
  <si>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</si>
  <si>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</si>
  <si>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</si>
  <si>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</si>
  <si>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</si>
  <si>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</si>
  <si>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</si>
  <si>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</si>
  <si>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</si>
  <si>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</si>
  <si>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</si>
  <si>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</si>
  <si>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</si>
  <si>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</si>
  <si>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</si>
  <si>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</si>
  <si>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</si>
  <si>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</si>
  <si>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</si>
  <si>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</si>
  <si>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</si>
  <si>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</si>
  <si>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</si>
  <si>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</si>
  <si>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</si>
  <si>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</si>
  <si>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</si>
  <si>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</si>
  <si>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</si>
  <si>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</si>
  <si>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</si>
  <si>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</si>
  <si>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</si>
  <si>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</si>
  <si>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</si>
  <si>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</si>
  <si>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</si>
  <si>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</si>
  <si>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</si>
  <si>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</si>
  <si>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</si>
  <si>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</si>
  <si>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</si>
  <si>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</si>
  <si>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</si>
  <si>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</si>
  <si>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</si>
  <si>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</si>
  <si>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</si>
  <si>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</si>
  <si>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</si>
  <si>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</si>
  <si>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</si>
  <si>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</si>
  <si>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</si>
  <si>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</si>
  <si>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</si>
  <si>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</si>
  <si>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</si>
  <si>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</si>
  <si>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</si>
  <si>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</si>
  <si>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</si>
  <si>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</si>
  <si>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</si>
  <si>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</si>
  <si>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</si>
  <si>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</si>
  <si>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</si>
  <si>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</si>
  <si>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</si>
  <si>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</si>
  <si>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</si>
  <si>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</si>
  <si>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</si>
  <si>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</si>
  <si>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</si>
  <si>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</si>
  <si>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</si>
  <si>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</si>
  <si>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</si>
  <si>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</si>
  <si>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</si>
  <si>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</si>
  <si>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</si>
  <si>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</si>
  <si>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</si>
  <si>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</si>
  <si>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</si>
  <si>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</si>
  <si>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</si>
  <si>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</si>
  <si>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</si>
  <si>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</si>
  <si>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</si>
  <si>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</si>
  <si>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</si>
  <si>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</si>
  <si>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</si>
  <si>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</si>
  <si>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</si>
  <si>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</si>
  <si>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</si>
  <si>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</si>
  <si>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</si>
  <si>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</si>
  <si>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</si>
  <si>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</si>
  <si>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</si>
  <si>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</si>
  <si>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</si>
  <si>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</si>
  <si>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</si>
  <si>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</si>
  <si>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</si>
  <si>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</si>
  <si>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</si>
  <si>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</si>
  <si>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</si>
  <si>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</si>
  <si>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</si>
  <si>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</si>
  <si>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</si>
  <si>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</si>
  <si>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</si>
  <si>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</si>
  <si>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</si>
  <si>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</si>
  <si>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</si>
  <si>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</si>
  <si>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</si>
  <si>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</si>
  <si>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</si>
  <si>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</si>
  <si>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</si>
  <si>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</si>
  <si>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</si>
  <si>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</si>
  <si>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</si>
  <si>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</si>
  <si>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</si>
  <si>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</si>
  <si>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</si>
  <si>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</si>
  <si>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</si>
  <si>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</si>
  <si>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</si>
  <si>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</si>
  <si>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</si>
  <si>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</si>
  <si>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</si>
  <si>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</si>
  <si>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</si>
  <si>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</si>
  <si>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</si>
  <si>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</si>
  <si>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</si>
  <si>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</si>
  <si>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</si>
  <si>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</si>
  <si>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</si>
  <si>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</si>
  <si>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</si>
  <si>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</si>
  <si>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</si>
  <si>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</si>
  <si>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</si>
  <si>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</si>
  <si>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</si>
  <si>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</si>
  <si>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</si>
  <si>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</si>
  <si>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</si>
  <si>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</si>
  <si>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</si>
  <si>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</si>
  <si>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</si>
  <si>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</si>
  <si>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</si>
  <si>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</si>
  <si>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</si>
  <si>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</si>
  <si>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</si>
  <si>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</si>
  <si>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</si>
  <si>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</si>
  <si>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</si>
  <si>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</si>
  <si>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</si>
  <si>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</si>
  <si>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</si>
  <si>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</si>
  <si>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</si>
  <si>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</si>
  <si>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</si>
  <si>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</si>
  <si>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</si>
  <si>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</si>
  <si>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</si>
  <si>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</si>
  <si>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</si>
  <si>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</si>
  <si>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</si>
  <si>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</si>
  <si>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</si>
  <si>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</si>
  <si>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</si>
  <si>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</si>
  <si>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</si>
  <si>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</si>
  <si>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</si>
  <si>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</si>
  <si>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</si>
  <si>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</si>
  <si>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</si>
  <si>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</si>
  <si>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</si>
  <si>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</si>
  <si>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</si>
  <si>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</si>
  <si>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</si>
  <si>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</si>
  <si>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</si>
  <si>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</si>
  <si>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</si>
  <si>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</si>
  <si>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</si>
  <si>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</si>
  <si>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</si>
  <si>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</si>
  <si>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</si>
  <si>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</si>
  <si>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</si>
  <si>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</si>
  <si>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</si>
  <si>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</si>
  <si>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</si>
  <si>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</si>
  <si>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</si>
  <si>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</si>
  <si>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</si>
  <si>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</si>
  <si>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</si>
  <si>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</si>
  <si>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</si>
  <si>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</si>
  <si>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</si>
  <si>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</si>
  <si>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</si>
  <si>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</si>
  <si>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</si>
  <si>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</si>
  <si>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</si>
  <si>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</si>
  <si>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</si>
  <si>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</si>
  <si>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</si>
  <si>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</si>
  <si>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</si>
  <si>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</si>
  <si>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</si>
  <si>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</si>
  <si>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</si>
  <si>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</si>
  <si>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</si>
  <si>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</si>
  <si>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</si>
  <si>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</si>
  <si>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</si>
  <si>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</si>
  <si>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</si>
  <si>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</si>
  <si>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</si>
  <si>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</si>
  <si>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</si>
  <si>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</si>
  <si>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</si>
  <si>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</si>
  <si>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</si>
  <si>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</si>
  <si>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</si>
  <si>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</si>
  <si>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</si>
  <si>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</si>
  <si>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</si>
  <si>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</si>
  <si>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</si>
  <si>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</si>
  <si>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</si>
  <si>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</si>
  <si>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</si>
  <si>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</si>
  <si>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</si>
  <si>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</si>
  <si>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</si>
  <si>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</si>
  <si>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</si>
  <si>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</si>
  <si>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</si>
  <si>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</si>
  <si>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</si>
  <si>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</si>
  <si>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</si>
  <si>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</si>
  <si>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</si>
  <si>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</si>
  <si>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</si>
  <si>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</si>
  <si>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</si>
  <si>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</si>
  <si>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</si>
  <si>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</si>
  <si>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</si>
  <si>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</si>
  <si>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</si>
  <si>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</si>
  <si>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</si>
  <si>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</si>
  <si>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</si>
  <si>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</si>
  <si>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</si>
  <si>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</si>
  <si>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</si>
  <si>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</si>
  <si>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</si>
  <si>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</si>
  <si>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</si>
  <si>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</si>
  <si>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</si>
  <si>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</si>
  <si>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</si>
  <si>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</si>
  <si>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</si>
  <si>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</si>
  <si>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</si>
  <si>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</si>
  <si>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</si>
  <si>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</si>
  <si>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</si>
  <si>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</si>
  <si>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</si>
  <si>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</si>
  <si>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</si>
  <si>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</si>
  <si>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</si>
  <si>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</si>
  <si>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</si>
  <si>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</si>
  <si>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</si>
  <si>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</si>
  <si>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</si>
  <si>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</si>
  <si>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</si>
  <si>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</si>
  <si>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</si>
  <si>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</si>
  <si>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</si>
  <si>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</si>
  <si>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</si>
  <si>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</si>
  <si>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</si>
  <si>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</si>
  <si>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</si>
  <si>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</si>
  <si>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</si>
  <si>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</si>
  <si>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</si>
  <si>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</si>
  <si>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</si>
  <si>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</si>
  <si>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</si>
  <si>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</si>
  <si>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</si>
  <si>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</si>
  <si>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</si>
  <si>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</si>
  <si>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</si>
  <si>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</si>
  <si>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</si>
  <si>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</si>
  <si>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</si>
  <si>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</si>
  <si>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</si>
  <si>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</si>
  <si>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</si>
  <si>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</si>
  <si>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</si>
  <si>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</si>
  <si>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</si>
  <si>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</si>
  <si>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</si>
  <si>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</si>
  <si>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</si>
  <si>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</si>
  <si>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</si>
  <si>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</si>
  <si>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</si>
  <si>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</si>
  <si>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</si>
  <si>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</si>
  <si>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</si>
  <si>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</si>
  <si>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</si>
  <si>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</si>
  <si>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</si>
  <si>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</si>
  <si>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</si>
  <si>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</si>
  <si>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</si>
  <si>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</si>
  <si>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</si>
  <si>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</si>
  <si>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</si>
  <si>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</si>
  <si>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</si>
  <si>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</si>
  <si>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</si>
  <si>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</si>
  <si>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</si>
  <si>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</si>
  <si>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</si>
  <si>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</si>
  <si>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</si>
  <si>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</si>
  <si>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</si>
  <si>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</si>
  <si>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</si>
  <si>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</si>
  <si>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</si>
  <si>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</si>
  <si>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</si>
  <si>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</si>
  <si>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</si>
  <si>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</si>
  <si>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</si>
  <si>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</si>
  <si>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</si>
  <si>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</si>
  <si>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</si>
  <si>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</si>
  <si>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</si>
  <si>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</si>
  <si>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</si>
  <si>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</si>
  <si>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</si>
  <si>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</si>
  <si>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</si>
  <si>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</si>
  <si>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</si>
  <si>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</si>
  <si>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</si>
  <si>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</si>
  <si>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</si>
  <si>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</si>
  <si>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</si>
  <si>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</si>
  <si>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</si>
  <si>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</si>
  <si>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</si>
  <si>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</si>
  <si>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</si>
  <si>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</si>
  <si>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</si>
  <si>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</si>
  <si>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</si>
  <si>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</si>
  <si>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</si>
  <si>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</si>
  <si>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</si>
  <si>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</si>
  <si>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</si>
  <si>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</si>
  <si>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</si>
  <si>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</si>
  <si>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</si>
  <si>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</si>
  <si>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</si>
  <si>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</si>
  <si>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</si>
  <si>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</si>
  <si>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</si>
  <si>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</si>
  <si>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</si>
  <si>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</si>
  <si>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</si>
  <si>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</si>
  <si>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</si>
  <si>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</si>
  <si>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</si>
  <si>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</si>
  <si>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</si>
  <si>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</si>
  <si>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</si>
  <si>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</si>
  <si>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</si>
  <si>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</si>
  <si>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</si>
  <si>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</si>
  <si>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</si>
  <si>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</si>
  <si>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</si>
  <si>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</si>
  <si>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</si>
  <si>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</si>
  <si>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</si>
  <si>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</si>
  <si>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</si>
  <si>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</si>
  <si>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</si>
  <si>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</si>
  <si>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</si>
  <si>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</si>
  <si>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</si>
  <si>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</si>
  <si>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</si>
  <si>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</si>
  <si>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</si>
  <si>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</si>
  <si>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</si>
  <si>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</si>
  <si>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</si>
  <si>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</si>
  <si>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</si>
  <si>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</si>
  <si>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</si>
  <si>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</si>
  <si>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</si>
  <si>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</si>
  <si>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</si>
  <si>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</si>
  <si>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</si>
  <si>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</si>
  <si>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</si>
  <si>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</si>
  <si>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</si>
  <si>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</si>
  <si>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</si>
  <si>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</si>
  <si>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</si>
  <si>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</si>
  <si>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</si>
  <si>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</si>
  <si>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</si>
  <si>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</si>
  <si>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</si>
  <si>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</si>
  <si>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</si>
  <si>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</si>
  <si>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</si>
  <si>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</si>
  <si>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</si>
  <si>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</si>
  <si>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</si>
  <si>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</si>
  <si>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</si>
  <si>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</si>
  <si>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</si>
  <si>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</si>
  <si>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</si>
  <si>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</si>
  <si>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</si>
  <si>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</si>
  <si>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</si>
  <si>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</si>
  <si>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</si>
  <si>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</si>
  <si>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</si>
  <si>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</si>
  <si>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</si>
  <si>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</si>
  <si>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</si>
  <si>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</si>
  <si>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</si>
  <si>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</si>
  <si>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</si>
  <si>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</si>
  <si>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</si>
  <si>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</si>
  <si>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</si>
  <si>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</si>
  <si>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</si>
  <si>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</si>
  <si>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</si>
  <si>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</si>
  <si>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</si>
  <si>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</si>
  <si>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</si>
  <si>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</si>
  <si>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</si>
  <si>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</si>
  <si>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</si>
  <si>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</si>
  <si>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</si>
  <si>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</si>
  <si>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</si>
  <si>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</si>
  <si>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</si>
  <si>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</si>
  <si>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</si>
  <si>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</si>
  <si>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</si>
  <si>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</si>
  <si>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</si>
  <si>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</si>
  <si>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</si>
  <si>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</si>
  <si>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</si>
  <si>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</si>
  <si>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</si>
  <si>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</si>
  <si>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</si>
  <si>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</si>
  <si>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</si>
  <si>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</si>
  <si>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</si>
  <si>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</si>
  <si>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</si>
  <si>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</si>
  <si>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</si>
  <si>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</si>
  <si>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</si>
  <si>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</si>
  <si>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</si>
  <si>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</si>
  <si>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</si>
  <si>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</si>
  <si>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</si>
  <si>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</si>
  <si>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</si>
  <si>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</si>
  <si>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</si>
  <si>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</si>
  <si>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</si>
  <si>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</si>
  <si>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</si>
  <si>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</si>
  <si>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</si>
  <si>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</si>
  <si>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</si>
  <si>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</si>
  <si>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</si>
  <si>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</si>
  <si>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</si>
  <si>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</si>
  <si>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</si>
  <si>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</si>
  <si>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</si>
  <si>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</si>
  <si>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</si>
  <si>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</si>
  <si>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</si>
  <si>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</si>
  <si>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</si>
  <si>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</si>
  <si>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</si>
  <si>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</si>
  <si>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</si>
  <si>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</si>
  <si>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</si>
  <si>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</si>
  <si>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</si>
  <si>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</si>
  <si>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</si>
  <si>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</si>
  <si>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</si>
  <si>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</si>
  <si>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</si>
  <si>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</si>
  <si>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</si>
  <si>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</si>
  <si>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</si>
  <si>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</si>
  <si>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</si>
  <si>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</si>
  <si>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</si>
  <si>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</si>
  <si>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</si>
  <si>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</si>
  <si>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</si>
  <si>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</si>
  <si>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</si>
  <si>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</si>
  <si>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</si>
  <si>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</si>
  <si>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</si>
  <si>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</si>
  <si>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</si>
  <si>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</si>
  <si>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</si>
  <si>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</si>
  <si>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</si>
  <si>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</si>
  <si>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</si>
  <si>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</si>
  <si>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</si>
  <si>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</si>
  <si>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</si>
  <si>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</si>
  <si>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</si>
  <si>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</si>
  <si>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</si>
  <si>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</si>
  <si>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</si>
  <si>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</si>
  <si>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</si>
  <si>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</si>
  <si>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</si>
  <si>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</si>
  <si>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</si>
  <si>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</si>
  <si>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</si>
  <si>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</si>
  <si>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</si>
  <si>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</si>
  <si>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</si>
  <si>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</si>
  <si>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</si>
  <si>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</si>
  <si>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</si>
  <si>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</si>
  <si>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</si>
  <si>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</si>
  <si>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</si>
  <si>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</si>
  <si>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</si>
  <si>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</si>
  <si>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</si>
  <si>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</si>
  <si>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</si>
  <si>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</si>
  <si>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</si>
  <si>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</si>
  <si>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</si>
  <si>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</si>
  <si>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</si>
  <si>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</si>
  <si>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</si>
  <si>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</si>
  <si>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</si>
  <si>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</si>
  <si>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</si>
  <si>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</si>
  <si>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</si>
  <si>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</si>
  <si>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</si>
  <si>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</si>
  <si>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</si>
  <si>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</si>
  <si>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</si>
  <si>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</si>
  <si>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</si>
  <si>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</si>
  <si>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</si>
  <si>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</si>
  <si>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</si>
  <si>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</si>
  <si>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</si>
  <si>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</si>
  <si>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</si>
  <si>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</si>
  <si>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</si>
  <si>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</si>
  <si>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</si>
  <si>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</si>
  <si>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</si>
  <si>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</si>
  <si>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</si>
  <si>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</si>
  <si>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</si>
  <si>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</si>
  <si>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</si>
  <si>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</si>
  <si>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</si>
  <si>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</si>
  <si>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</si>
  <si>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</si>
  <si>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</si>
  <si>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</si>
  <si>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</si>
  <si>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</si>
  <si>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</si>
  <si>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</si>
  <si>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</si>
  <si>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</si>
  <si>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</si>
  <si>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</si>
  <si>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</si>
  <si>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</si>
  <si>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</si>
  <si>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</si>
  <si>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</si>
  <si>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</si>
  <si>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</si>
  <si>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</si>
  <si>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</si>
  <si>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</si>
  <si>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</si>
  <si>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</si>
  <si>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</si>
  <si>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</si>
  <si>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</si>
  <si>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</si>
  <si>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</si>
  <si>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</si>
  <si>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</si>
  <si>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</si>
  <si>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</si>
  <si>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</si>
  <si>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</si>
  <si>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</si>
  <si>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</si>
  <si>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</si>
  <si>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</si>
  <si>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</si>
  <si>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</si>
  <si>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</si>
  <si>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</si>
  <si>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</si>
  <si>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</si>
  <si>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</si>
  <si>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</si>
  <si>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</si>
  <si>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</si>
  <si>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</si>
  <si>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</si>
  <si>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</si>
  <si>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</si>
  <si>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</si>
  <si>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</si>
  <si>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</si>
  <si>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</si>
  <si>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</si>
  <si>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</si>
  <si>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</si>
  <si>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</si>
  <si>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</si>
  <si>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</si>
  <si>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</si>
  <si>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</si>
  <si>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</si>
  <si>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</si>
  <si>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</si>
  <si>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</si>
  <si>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</si>
  <si>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</si>
  <si>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</si>
  <si>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</si>
  <si>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</si>
  <si>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</si>
  <si>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</si>
  <si>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</si>
  <si>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</si>
  <si>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</si>
  <si>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</si>
  <si>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</si>
  <si>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</si>
  <si>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</si>
  <si>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</si>
  <si>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</si>
  <si>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</si>
  <si>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</si>
  <si>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</si>
  <si>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</si>
  <si>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</si>
  <si>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</si>
  <si>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</si>
  <si>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</si>
  <si>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</si>
  <si>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</si>
  <si>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</si>
  <si>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</si>
  <si>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</si>
  <si>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</si>
  <si>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</si>
  <si>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</si>
  <si>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</si>
  <si>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</si>
  <si>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</si>
  <si>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</si>
  <si>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</si>
  <si>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</si>
  <si>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</si>
  <si>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</si>
  <si>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</si>
  <si>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</si>
  <si>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</si>
  <si>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</si>
  <si>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</si>
  <si>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</si>
  <si>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</si>
  <si>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</si>
  <si>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</si>
  <si>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</si>
  <si>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</si>
  <si>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</si>
  <si>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</si>
  <si>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</si>
  <si>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</si>
  <si>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</si>
  <si>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</si>
  <si>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</si>
  <si>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</si>
  <si>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</si>
  <si>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</si>
  <si>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</si>
  <si>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</si>
  <si>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</si>
  <si>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</si>
  <si>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</si>
  <si>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</si>
  <si>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</si>
  <si>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</si>
  <si>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</si>
  <si>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</si>
  <si>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</si>
  <si>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</si>
  <si>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</si>
  <si>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</si>
  <si>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</si>
  <si>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</si>
  <si>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</si>
  <si>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</si>
  <si>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</si>
  <si>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</si>
  <si>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</si>
  <si>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</si>
  <si>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</si>
  <si>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</si>
  <si>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</si>
  <si>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</si>
  <si>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</si>
  <si>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</si>
  <si>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</si>
  <si>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</si>
  <si>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</si>
  <si>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</si>
  <si>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</si>
  <si>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</si>
  <si>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</si>
  <si>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</si>
  <si>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</si>
  <si>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</si>
  <si>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</si>
  <si>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</si>
  <si>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</si>
  <si>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</si>
  <si>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</si>
  <si>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</si>
  <si>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</si>
  <si>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</si>
  <si>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</si>
  <si>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</si>
  <si>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</si>
  <si>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</si>
  <si>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</si>
  <si>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</si>
  <si>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</si>
  <si>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</si>
  <si>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</si>
  <si>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</si>
  <si>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</si>
  <si>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</si>
  <si>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</si>
  <si>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</si>
  <si>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</si>
  <si>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</si>
  <si>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</si>
  <si>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</si>
  <si>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</si>
  <si>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</si>
  <si>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</si>
  <si>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</si>
  <si>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</si>
  <si>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</si>
  <si>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</si>
  <si>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</si>
  <si>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</si>
  <si>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</si>
  <si>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</si>
  <si>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</si>
  <si>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</si>
  <si>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</si>
  <si>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</si>
  <si>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</si>
  <si>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</si>
  <si>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</si>
  <si>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</si>
  <si>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</si>
  <si>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</si>
  <si>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</si>
  <si>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</si>
  <si>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</si>
  <si>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</si>
  <si>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</si>
  <si>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</si>
  <si>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</si>
  <si>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</si>
  <si>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</si>
  <si>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</si>
  <si>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</si>
  <si>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</si>
  <si>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</si>
  <si>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</si>
  <si>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</si>
  <si>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</si>
  <si>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</si>
  <si>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</si>
  <si>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</si>
  <si>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</si>
  <si>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</si>
  <si>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</si>
  <si>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</si>
  <si>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</si>
  <si>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</si>
  <si>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</si>
  <si>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</si>
  <si>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</si>
  <si>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</si>
  <si>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</si>
  <si>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</si>
  <si>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</si>
  <si>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</si>
  <si>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</si>
  <si>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</si>
  <si>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</si>
  <si>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</si>
  <si>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</si>
  <si>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</si>
  <si>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</si>
  <si>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</si>
  <si>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</si>
  <si>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</si>
  <si>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</si>
  <si>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</si>
  <si>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</si>
  <si>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</si>
  <si>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</si>
  <si>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</si>
  <si>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</si>
  <si>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</si>
  <si>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</si>
  <si>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</si>
  <si>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</si>
  <si>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</si>
  <si>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</si>
  <si>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</si>
  <si>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</si>
  <si>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</si>
  <si>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</si>
  <si>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</si>
  <si>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</si>
  <si>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</si>
  <si>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</si>
  <si>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</si>
  <si>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</si>
  <si>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</si>
  <si>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</si>
  <si>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</si>
  <si>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</si>
  <si>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</si>
  <si>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</si>
  <si>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</si>
  <si>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</si>
  <si>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</si>
  <si>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</si>
  <si>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</si>
  <si>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</si>
  <si>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</si>
  <si>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</si>
  <si>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</si>
  <si>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</si>
  <si>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</si>
  <si>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</si>
  <si>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</si>
  <si>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</si>
  <si>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</si>
  <si>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</si>
  <si>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</si>
  <si>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</si>
  <si>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</si>
  <si>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</si>
  <si>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</si>
  <si>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</si>
  <si>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</si>
  <si>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</si>
  <si>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</si>
  <si>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</si>
  <si>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</si>
  <si>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</si>
  <si>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</si>
  <si>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</si>
  <si>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</si>
  <si>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</si>
  <si>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</si>
  <si>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</si>
  <si>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</si>
  <si>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</si>
  <si>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</si>
  <si>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</si>
  <si>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</si>
  <si>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</si>
  <si>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</si>
  <si>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</si>
  <si>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</si>
  <si>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</si>
  <si>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</si>
  <si>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</si>
  <si>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</si>
  <si>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</si>
  <si>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</si>
  <si>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</si>
  <si>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</si>
  <si>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</si>
  <si>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</si>
  <si>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</si>
  <si>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</si>
  <si>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</si>
  <si>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</si>
  <si>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</si>
  <si>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</si>
  <si>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</si>
  <si>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</si>
  <si>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</si>
  <si>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</si>
  <si>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</si>
  <si>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</si>
  <si>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</si>
  <si>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</si>
  <si>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</si>
  <si>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</si>
  <si>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</si>
  <si>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</si>
  <si>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</si>
  <si>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</si>
  <si>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</si>
  <si>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</si>
  <si>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</si>
  <si>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</si>
  <si>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</si>
  <si>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</si>
  <si>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</si>
  <si>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</si>
  <si>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</si>
  <si>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</si>
  <si>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</si>
  <si>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</si>
  <si>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</si>
  <si>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</si>
  <si>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</si>
  <si>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</si>
  <si>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</si>
  <si>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</si>
  <si>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</si>
  <si>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</si>
  <si>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</si>
  <si>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</si>
  <si>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</si>
  <si>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</si>
  <si>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</si>
  <si>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</si>
  <si>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</si>
  <si>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</si>
  <si>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</si>
  <si>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</si>
  <si>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</si>
  <si>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</si>
  <si>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</si>
  <si>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</si>
  <si>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</si>
  <si>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</si>
  <si>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</si>
  <si>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</si>
  <si>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</si>
  <si>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</si>
  <si>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</si>
  <si>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</si>
  <si>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</si>
  <si>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</si>
  <si>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</si>
  <si>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</si>
  <si>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</si>
  <si>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</si>
  <si>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</si>
  <si>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</si>
  <si>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</si>
  <si>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</si>
  <si>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</si>
  <si>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</si>
  <si>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</si>
  <si>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</si>
  <si>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</si>
  <si>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</si>
  <si>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</si>
  <si>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</si>
  <si>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</si>
  <si>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</si>
  <si>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</si>
  <si>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</si>
  <si>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</si>
  <si>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</si>
  <si>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</si>
  <si>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</si>
  <si>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</si>
  <si>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</si>
  <si>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</si>
  <si>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</si>
  <si>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</si>
  <si>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</si>
  <si>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</si>
  <si>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</si>
  <si>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</si>
  <si>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</si>
  <si>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</si>
  <si>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</si>
  <si>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</si>
  <si>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</si>
  <si>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</si>
  <si>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</si>
  <si>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</si>
  <si>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</si>
  <si>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</si>
  <si>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</si>
  <si>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</si>
  <si>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</si>
  <si>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</si>
  <si>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</si>
  <si>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</si>
  <si>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</si>
  <si>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</si>
  <si>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</si>
  <si>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</si>
  <si>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</si>
  <si>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</si>
  <si>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</si>
  <si>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</si>
  <si>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</si>
  <si>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</si>
  <si>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</si>
  <si>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</si>
  <si>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</si>
  <si>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</si>
  <si>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</si>
  <si>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</si>
  <si>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</si>
  <si>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</si>
  <si>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</si>
  <si>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</si>
  <si>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</si>
  <si>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</si>
  <si>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</si>
  <si>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</si>
  <si>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</si>
  <si>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</si>
  <si>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</si>
  <si>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</si>
  <si>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</si>
  <si>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</si>
  <si>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</si>
  <si>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</si>
  <si>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</si>
  <si>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</si>
  <si>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</si>
  <si>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</si>
  <si>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</si>
  <si>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</si>
  <si>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</si>
  <si>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</si>
  <si>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</si>
  <si>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</si>
  <si>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</si>
  <si>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</si>
  <si>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</si>
  <si>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</si>
  <si>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</si>
  <si>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</si>
  <si>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</si>
  <si>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</si>
  <si>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</si>
  <si>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</si>
  <si>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</si>
  <si>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</si>
  <si>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</si>
  <si>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</si>
  <si>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</si>
  <si>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</si>
  <si>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</si>
  <si>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</si>
  <si>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</si>
  <si>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</si>
  <si>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</si>
  <si>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</si>
  <si>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</si>
  <si>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</si>
  <si>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</si>
  <si>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</si>
  <si>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</si>
  <si>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</si>
  <si>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</si>
  <si>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</si>
  <si>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</si>
  <si>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</si>
  <si>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</si>
  <si>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</si>
  <si>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</si>
  <si>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</si>
  <si>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</si>
  <si>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</si>
  <si>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</si>
  <si>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</si>
  <si>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</si>
  <si>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</si>
  <si>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</si>
  <si>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</si>
  <si>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</si>
  <si>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</si>
  <si>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</si>
  <si>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</si>
  <si>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</si>
  <si>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</si>
  <si>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</si>
  <si>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</si>
  <si>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</si>
  <si>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</si>
  <si>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</si>
  <si>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</si>
  <si>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</si>
  <si>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</si>
  <si>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</si>
  <si>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</si>
  <si>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</si>
  <si>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</si>
  <si>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</si>
  <si>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</si>
  <si>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</si>
  <si>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</si>
  <si>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</si>
  <si>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</si>
  <si>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</si>
  <si>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</si>
  <si>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</si>
  <si>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</si>
  <si>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</si>
  <si>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</si>
  <si>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</si>
  <si>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</si>
  <si>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</si>
  <si>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</si>
  <si>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</si>
  <si>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</si>
  <si>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</si>
  <si>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</si>
  <si>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</si>
  <si>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</si>
  <si>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</si>
  <si>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</si>
  <si>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</si>
  <si>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</si>
  <si>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</si>
  <si>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</si>
  <si>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</si>
  <si>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</si>
  <si>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</si>
  <si>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</si>
  <si>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</si>
  <si>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</si>
  <si>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</si>
  <si>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</si>
  <si>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</si>
  <si>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</si>
  <si>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</si>
  <si>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</si>
  <si>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</si>
  <si>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</si>
  <si>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</si>
  <si>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</si>
  <si>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</si>
  <si>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</si>
  <si>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</si>
  <si>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</si>
  <si>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</si>
  <si>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</si>
  <si>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</si>
  <si>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</si>
  <si>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</si>
  <si>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</si>
  <si>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</si>
  <si>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</si>
  <si>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</si>
  <si>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</si>
  <si>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</si>
  <si>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</si>
  <si>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</si>
  <si>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</si>
  <si>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</si>
  <si>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</si>
  <si>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</si>
  <si>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</si>
  <si>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</si>
  <si>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</si>
  <si>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</si>
  <si>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</si>
  <si>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</si>
  <si>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</si>
  <si>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</si>
  <si>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</si>
  <si>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</si>
  <si>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</si>
  <si>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</si>
  <si>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</si>
  <si>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</si>
  <si>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</si>
  <si>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</si>
  <si>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</si>
  <si>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</si>
  <si>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</si>
  <si>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</si>
  <si>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</si>
  <si>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</si>
  <si>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</si>
  <si>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</si>
  <si>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</si>
  <si>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</si>
  <si>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</si>
  <si>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</si>
  <si>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</si>
  <si>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</si>
  <si>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</si>
  <si>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</si>
  <si>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</si>
  <si>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</si>
  <si>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</si>
  <si>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</si>
  <si>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</si>
  <si>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</si>
  <si>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</si>
  <si>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</si>
  <si>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</si>
  <si>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</si>
  <si>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</si>
  <si>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</si>
  <si>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</si>
  <si>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</si>
  <si>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</si>
  <si>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</si>
  <si>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</si>
  <si>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</si>
  <si>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</si>
  <si>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</si>
  <si>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</si>
  <si>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</si>
  <si>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</si>
  <si>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</si>
  <si>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</si>
  <si>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</si>
  <si>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</si>
  <si>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</si>
  <si>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</si>
  <si>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</si>
  <si>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</si>
  <si>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</si>
  <si>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</si>
  <si>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</si>
  <si>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</si>
  <si>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</si>
  <si>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</si>
  <si>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</si>
  <si>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</si>
  <si>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</si>
  <si>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</si>
  <si>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</si>
  <si>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</si>
  <si>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</si>
  <si>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</si>
  <si>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</si>
  <si>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</si>
  <si>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</si>
  <si>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</si>
  <si>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</si>
  <si>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</si>
  <si>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</si>
  <si>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</si>
  <si>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</si>
  <si>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</si>
  <si>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</si>
  <si>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</si>
  <si>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</si>
  <si>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</si>
  <si>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</si>
  <si>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</si>
  <si>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</si>
  <si>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</si>
  <si>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</si>
  <si>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</si>
  <si>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</si>
  <si>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</si>
  <si>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</si>
  <si>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</si>
  <si>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</si>
  <si>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</si>
  <si>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</si>
  <si>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</si>
  <si>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</si>
  <si>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</si>
  <si>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</si>
  <si>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</si>
  <si>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</si>
  <si>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</si>
  <si>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</si>
  <si>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</si>
  <si>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</si>
  <si>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</si>
  <si>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</si>
  <si>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</si>
  <si>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</si>
  <si>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</si>
  <si>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</si>
  <si>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</si>
  <si>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</si>
  <si>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</si>
  <si>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</si>
  <si>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</si>
  <si>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</si>
  <si>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</si>
  <si>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</si>
  <si>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</si>
  <si>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</si>
  <si>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</si>
  <si>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</si>
  <si>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</si>
  <si>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</si>
  <si>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</si>
  <si>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</si>
  <si>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</si>
  <si>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</si>
  <si>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</si>
  <si>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</si>
  <si>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</si>
  <si>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</si>
  <si>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</si>
  <si>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</si>
  <si>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</si>
  <si>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</si>
  <si>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</si>
  <si>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</si>
  <si>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</si>
  <si>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</si>
  <si>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</si>
  <si>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</si>
  <si>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</si>
  <si>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</si>
  <si>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</si>
  <si>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</si>
  <si>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</si>
  <si>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</si>
  <si>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</si>
  <si>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</si>
  <si>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</si>
  <si>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</si>
  <si>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</si>
  <si>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</si>
  <si>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</si>
  <si>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</si>
  <si>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</si>
  <si>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</si>
  <si>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</si>
  <si>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</si>
  <si>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</si>
  <si>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</si>
  <si>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</si>
  <si>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</si>
  <si>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</si>
  <si>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</si>
  <si>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</si>
  <si>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</si>
  <si>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</si>
  <si>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</si>
  <si>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</si>
  <si>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</si>
  <si>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</si>
  <si>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</si>
  <si>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</si>
  <si>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</si>
  <si>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</si>
  <si>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</si>
  <si>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</si>
  <si>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</si>
  <si>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</si>
  <si>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</si>
  <si>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</si>
  <si>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</si>
  <si>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</si>
  <si>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</si>
  <si>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</si>
  <si>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</si>
  <si>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</si>
  <si>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</si>
  <si>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</si>
  <si>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</si>
  <si>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</si>
  <si>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</si>
  <si>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</si>
  <si>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</si>
  <si>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</si>
  <si>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</si>
  <si>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</si>
  <si>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</si>
  <si>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</si>
  <si>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</si>
  <si>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</si>
  <si>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</si>
  <si>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</si>
  <si>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</si>
  <si>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</si>
  <si>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</si>
  <si>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15 min</t>
  </si>
  <si>
    <t>PCM-20251120-00000778</t>
  </si>
  <si>
    <t>ETA 5 min</t>
  </si>
  <si>
    <t>PCM-20251120-00000850</t>
  </si>
  <si>
    <t xml:space="preserve">ETA 75 min </t>
  </si>
  <si>
    <t xml:space="preserve"> </t>
  </si>
  <si>
    <t xml:space="preserve"> PCM-20250215-00000830 </t>
  </si>
  <si>
    <t>LTE site still down and  site located in aramco area access issue need special permission</t>
  </si>
  <si>
    <t>NO PCM</t>
  </si>
  <si>
    <t>90 mins</t>
  </si>
  <si>
    <t>PCM-20251120-00000555</t>
  </si>
  <si>
    <t>Sceco power cut due to contract issue with Sceco company, cannot connected pg due to parking issue</t>
  </si>
  <si>
    <t>PCM-20251120-00000835</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</si>
  <si>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</si>
  <si>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</si>
  <si>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</si>
  <si>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</si>
  <si>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</si>
  <si>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</si>
  <si>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</si>
  <si>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</si>
  <si>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</si>
  <si>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</si>
  <si>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30 Mins</t>
  </si>
  <si>
    <t>PCM-20251120-00000841</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</si>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</sst>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318.46428043981723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11783</v>
      </c>
      <c r="E3" s="142" t="s">
        <v>39021</v>
      </c>
      <c r="F3" s="143">
        <v>45981.328993055555</v>
      </c>
      <c r="G3" s="144">
        <f ca="1">IFERROR(NOW()-F3,"-")</f>
        <v>8.3713310188613832E-2</v>
      </c>
      <c r="H3" s="143">
        <v>45981.323993055557</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2199</v>
      </c>
      <c r="E4" s="142" t="s">
        <v>39021</v>
      </c>
      <c r="F4" s="143"/>
      <c r="G4" s="144">
        <f ca="1">IFERROR(NOW()-F4,"-")</f>
        <v>45981.412706365743</v>
      </c>
      <c r="H4" s="143">
        <v>45981.338564814818</v>
      </c>
      <c r="I4" s="141" t="str">
        <f>IFERROR(VLOOKUP(D4,DB!A:F,6,0),"")</f>
        <v>SCECO</v>
      </c>
      <c r="J4" s="141" t="str">
        <f>IFERROR(VLOOKUP(D4,DB!A:G,7,0),"")</f>
        <v>Vandalized</v>
      </c>
      <c r="K4" s="145" t="s">
        <v>39026</v>
      </c>
      <c r="L4" s="146" t="str">
        <f>IFERROR(VLOOKUP(D4,DB!A:I,9,0),"")</f>
        <v>Zain</v>
      </c>
    </row>
    <row r="5" spans="1:15" ht="15" customHeight="1">
      <c r="A5" s="140"/>
      <c r="B5" s="141" t="str">
        <f>IFERROR(VLOOKUP(D5,DB!A:K,11,0),"")</f>
        <v/>
      </c>
      <c r="C5" s="141"/>
      <c r="D5" s="133"/>
      <c r="E5" s="142"/>
      <c r="F5" s="143"/>
      <c r="G5" s="144">
        <f ca="1">IFERROR(NOW()-F5,"-")</f>
        <v>45981.412706365743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45981.412706365743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45981.412706365743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45981.412706365743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45981.412706365743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45981.412706365743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45981.412706365743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45981.412706365743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45981.412706365743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45981.412706365743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45981.412706365743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45981.412706365743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45981.412706365743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45981.412706365743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45981.412706365743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45981.412706365743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45981.412706365743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45981.412706365743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45981.412706365743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45981.412706365743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45981.412706365743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45981.412706365743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45981.412706365743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45981.412706365743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45981.412706365743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45981.412706365743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45981.412706365743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45981.412706365743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45981.412706365743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45981.412706365743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45981.412706365743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45981.412706365743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45981.412706365743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45981.412706365743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45981.412706365743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45981.412706365743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45981.412706365743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45981.412706365743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45981.412706365743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45981.412706365743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45981.412706365743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45981.412706365743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45981.412706365743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45981.412706365743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45981.412706365743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45981.412706365743</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45981.412706365743</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45981.412706365743</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45981.412706365743</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45981.412706365743</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45981.412706365743</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45981.412706365743</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45981.412706365743</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45981.412706365743</v>
      </c>
      <c r="H58" s="143"/>
      <c r="I58" s="141" t="str">
        <f>IFERROR(VLOOKUP(D58,DB!A:F,6,0),"")</f>
        <v/>
      </c>
      <c r="J58" s="141" t="str">
        <f>IFERROR(VLOOKUP(D58,DB!A:G,7,0),"")</f>
        <v/>
      </c>
      <c r="K58" s="145"/>
      <c r="L58" s="146" t="str">
        <f>IFERROR(VLOOKUP(D58,DB!A:I,9,0),"")</f>
        <v/>
      </c>
    </row>
    <row r="59" spans="1:12" ht="15" customHeight="1">
      <c r="A59" s="140"/>
      <c r="B59" s="141" t="str">
        <f>IFERROR(VLOOKUP(D59,DB!A:K,11,0),"")</f>
        <v/>
      </c>
      <c r="C59" s="141"/>
      <c r="D59" s="133"/>
      <c r="E59" s="142"/>
      <c r="F59" s="143"/>
      <c r="G59" s="144">
        <f ca="1">IFERROR(NOW()-F59,"-")</f>
        <v>45981.412706365743</v>
      </c>
      <c r="H59" s="143"/>
      <c r="I59" s="141" t="str">
        <f>IFERROR(VLOOKUP(D59,DB!A:F,6,0),"")</f>
        <v/>
      </c>
      <c r="J59" s="141" t="str">
        <f>IFERROR(VLOOKUP(D59,DB!A:G,7,0),"")</f>
        <v/>
      </c>
      <c r="K59" s="145"/>
      <c r="L59" s="146" t="str">
        <f>IFERROR(VLOOKUP(D59,DB!A:I,9,0),"")</f>
        <v/>
      </c>
    </row>
    <row r="60" spans="1:12" ht="15" customHeight="1">
      <c r="A60" s="147"/>
      <c r="B60" s="134" t="str">
        <f>IFERROR(VLOOKUP(D60,DB!A:K,11,0),"")</f>
        <v/>
      </c>
      <c r="C60" s="134"/>
      <c r="D60" s="148"/>
      <c r="E60" s="135"/>
      <c r="F60" s="136"/>
      <c r="G60" s="137">
        <f ca="1">IFERROR(NOW()-F60,"-")</f>
        <v>45981.412706365743</v>
      </c>
      <c r="H60" s="136"/>
      <c r="I60" s="134" t="str">
        <f>IFERROR(VLOOKUP(D60,DB!A:F,6,0),"")</f>
        <v/>
      </c>
      <c r="J60" s="134" t="str">
        <f>IFERROR(VLOOKUP(D60,DB!A:G,7,0),"")</f>
        <v/>
      </c>
      <c r="K60" s="138"/>
      <c r="L60" s="139" t="str">
        <f>IFERROR(VLOOKUP(D60,DB!A:I,9,0),"")</f>
        <v/>
      </c>
    </row>
  </sheetData>
  <customSheetViews>
    <customSheetView guid="{F6042A99-DD27-4453-835D-0834D95730CC}" filter="1" showAutoFilter="1">
      <pageMargins left="0" right="0" top="0" bottom="0" header="0" footer="0"/>
      <autoFilter ref="B1:M1" xr:uid="{F3C978CC-BDB7-4B88-8CE0-76F11B901169}"/>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tabSelected="1" workbookViewId="0">
      <pane ySplit="1" topLeftCell="A2" activePane="bottomLeft" state="frozen"/>
      <selection pane="bottomLeft" activeCell="I9" sqref="I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156.4128684027819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5.9639236111252103E-2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4.0773495369649027E-2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22400</v>
      </c>
      <c r="E6" s="102" t="s">
        <v>39021</v>
      </c>
      <c r="F6" s="103">
        <v>45981.396006944444</v>
      </c>
      <c r="G6" s="104">
        <f ca="1">IFERROR(NOW()-F6,"-")</f>
        <v>1.6699421299563255E-2</v>
      </c>
      <c r="H6" s="149">
        <v>45981.390810185185</v>
      </c>
      <c r="I6" s="18" t="str">
        <f>IFERROR(VLOOKUP(D6,DB!A:F,6,0),"")</f>
        <v>SCECO</v>
      </c>
      <c r="J6" s="18" t="str">
        <f>IFERROR(VLOOKUP(D6,DB!A:G,7,0),"")</f>
        <v>Weak</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45981.412706365743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45981.412706365743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45981.412706365743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45981.412706365743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45981.412706365743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45981.412706365743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45981.412706365743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45981.412706365743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45981.412706365743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45981.412706365743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45981.412706365743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45981.412706365743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45981.412706365743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45981.412706365743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45981.412706365743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45981.412706365743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45981.412706365743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45981.412706365743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45981.412706365743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45981.412706365743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45981.412706365743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45981.412706365743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45981.412706365743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45981.412706365743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45981.412706365743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45981.412706365743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45981.412706365743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45981.412706365743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45981.412706365743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45981.412706365743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45981.412706365743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45981.412706365743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45981.412706365743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45981.412706365743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45981.412706365743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45981.412706365743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45981.412706365743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45981.412706365743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45981.412706365743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45981.412706365743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45981.412706365743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45981.412706365743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45981.412706365743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45981.412706365743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45981.412706365743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45981.412706365743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45981.412706365743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45981.412706365743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45981.412706365743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45981.412706365743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45981.412706365743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45981.412706365743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45981.412706365743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45981.412706365743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45981.412706365743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45981.412706365743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45981.412706365743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45981.412706365743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45981.412706365743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45981.412706365743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45981.412706365743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45981.412706365743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45981.412706365743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45981.412706365743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45981.412706365743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45981.412706365743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45981.412706365743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45981.412706365743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45981.412706365743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45981.412706365743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45981.412706365743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45981.412706365743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45981.412706365743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45981.412706365743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45981.412706365743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45981.412706365743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45981.412706365743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45981.412706365743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45981.412706365743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45981.412706365743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45981.412706365743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45981.412706365743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45981.412706365743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45981.412706365743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45981.412706365743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45981.412706365743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45981.412706365743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45981.412706365743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45981.412706365743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45981.412706365743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45981.412706365743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45981.412706365743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45981.412706365743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45981.412706365743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45981.412706365743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45981.412706365743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45981.412706365743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45981.412706365743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45981.412706365743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45981.412706365743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45981.412706365743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45981.412706365743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45981.412706365743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45981.412706365743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45981.412706365743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45981.412706365743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45981.412706365743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45981.412706365743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45981.412706365743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45981.412706365743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45981.412706365743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45981.412706365743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45981.412706365743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45981.412706365743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45981.412706365743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45981.412706365743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45981.412706365743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45981.412706365743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45981.412706365743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45981.412706365743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45981.412706365743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45981.412706365743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45981.412706365743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45981.412706365743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45981.412706365743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45981.412706365743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45981.412706365743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45981.412706365743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45981.412706365743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45981.412706365743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45981.412706365743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45981.412706365743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45981.412706365743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45981.412706365743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45981.412706365743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45981.412706365743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45981.412706365743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45981.412706365743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45981.412706365743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45981.412706365743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45981.412706365743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45981.412706365743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45981.412706365743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45981.412706365743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45981.412706365743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45981.412706365743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45981.412706365743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45981.412706365743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45981.412706365743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45981.412706365743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45981.412706365743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45981.412706365743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45981.412706365743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45981.412706365743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45981.412706365743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45981.412706365743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45981.412706365743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45981.412706365743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45981.412706365743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45981.412706365743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45981.412706365743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45981.412706365743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45981.412706365743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45981.412706365743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45981.412706365743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45981.412706365743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45981.412706365743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45981.412706365743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45981.412706365743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45981.412706365743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45981.412706365743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45981.412706365743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45981.412706365743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45981.412706365743</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45981.412706365743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45981.412706365743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45981.412706365743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45981.412706365743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45981.412706365743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45981.412706365743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45981.412706365743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45981.412706365743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45981.412706365743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45981.412706365743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45981.412706365743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45981.412706365743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45981.412706365743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45981.412706365743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45981.412706365743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45981.412706365743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45981.412706365743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45981.412706365743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45981.412706365743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45981.412706365743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45981.412706365743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45981.412706365743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45981.412706365743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45981.412706365743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45981.412706365743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45981.412706365743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45981.412706365743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45981.412706365743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45981.412706365743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45981.412706365743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45981.412706365743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45981.412706365743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45981.412706365743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45981.412706365743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45981.412706365743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45981.412706365743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45981.412706365743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45981.412706365743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45981.412706365743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45981.412706365743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45981.412706365743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45981.412706365743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45981.412706365743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45981.412706365743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45981.412706365743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45981.412706365743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45981.412706365743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45981.412706365743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45981.412706365743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45981.412706365743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45981.412706365743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45981.412706365743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45981.412706365743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45981.412706365743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45981.412706365743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45981.412706365743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45981.412706365743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45981.412706365743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45981.412706365743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45981.412706365743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45981.412706365743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45981.412706365743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45981.412706365743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45981.412706365743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45981.412706365743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45981.412706365743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45981.412706365743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45981.412706365743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45981.412706365743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45981.412706365743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45981.412706365743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45981.412706365743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45981.412706365743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45981.412706365743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45981.412706365743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45981.412706365743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45981.412706365743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45981.412706365743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45981.412706365743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45981.412706365743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45981.412706365743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45981.412706365743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45981.412706365743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45981.412706365743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45981.412706365743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45981.412706365743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45981.412706365743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45981.412706365743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45981.412706365743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45981.412706365743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45981.412706365743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45981.412706365743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45981.412706365743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45981.412706365743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45981.412706365743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45981.412706365743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45981.412706365743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45981.412706365743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45981.412706365743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45981.412706365743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45981.412706365743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45981.412706365743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45981.412706365743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45981.412706365743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45981.412706365743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45981.412706365743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45981.412706365743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45981.412706365743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45981.412706365743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45981.412706365743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45981.412706365743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45981.412706365743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45981.412706365743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45981.412706365743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45981.412706365743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45981.412706365743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45981.412706365743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45981.412706365743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45981.412706365743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45981.412706365743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45981.412706365743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45981.412706365743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45981.412706365743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45981.412706365743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45981.412706365743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45981.412706365743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45981.412706365743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45981.412706365743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45981.412706365743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45981.412706365743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45981.412706365743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45981.412706365743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45981.412706365743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45981.412706365743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45981.412706365743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45981.412706365743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45981.412706365743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45981.412706365743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45981.412706365743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45981.412706365743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45981.412706365743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45981.412706365743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45981.412706365743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45981.412706365743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45981.412706365743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45981.412706365743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45981.412706365743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45981.412706365743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45981.412706365743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45981.412706365743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45981.412706365743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45981.412706365743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45981.412706365743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45981.412706365743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45981.412706365743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45981.412706365743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45981.412706365743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45981.412706365743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45981.412706365743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45981.412706365743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45981.412706365743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45981.412706365743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45981.412706365743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45981.412706365743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45981.412706365743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45981.412706365743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45981.412706365743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45981.412706365743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45981.412706365743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45981.412706365743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45981.412706365743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45981.412706365743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45981.412706365743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45981.412706365743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45981.412706365743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45981.412706365743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45981.412706365743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45981.412706365743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45981.412706365743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45981.412706365743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45981.412706365743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45981.412706365743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45981.412706365743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45981.412706365743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45981.412706365743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45981.412706365743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45981.412706365743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45981.412706365743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45981.412706365743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45981.412706365743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45981.412706365743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45981.412706365743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45981.412706365743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45981.412706365743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45981.412706365743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45981.412706365743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45981.412706365743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45981.412706365743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45981.412706365743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45981.412706365743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45981.412706365743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45981.412706365743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45981.412706365743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45981.412706365743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45981.412706365743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45981.412706365743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45981.412706365743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45981.412706365743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45981.412706365743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45981.412706365743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45981.412706365743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45981.412706365743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45981.412706365743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45981.412706365743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45981.412706365743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45981.412706365743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45981.412706365743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45981.412706365743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45981.412706365743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45981.412706365743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45981.412706365743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45981.412706365743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45981.412706365743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45981.412706365743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45981.412706365743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45981.412706365743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45981.412706365743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45981.412706365743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45981.412706365743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45981.412706365743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45981.412706365743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45981.412706365743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45981.412706365743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45981.412706365743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45981.412706365743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45981.412706365743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45981.412706365743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45981.412706365743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45981.412706365743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45981.412706365743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45981.412706365743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45981.412706365743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45981.412706365743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45981.412706365743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45981.412706365743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45981.412706365743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45981.412706365743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45981.412706365743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45981.412706365743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45981.412706365743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45981.412706365743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45981.412706365743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45981.412706365743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45981.412706365743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45981.412706365743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45981.412706365743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45981.412706365743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45981.412706365743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45981.412706365743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45981.412706365743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45981.412706365743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45981.412706365743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45981.412706365743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45981.412706365743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45981.412706365743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45981.412706365743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45981.412706365743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45981.412706365743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45981.412706365743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45981.412706365743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45981.412706365743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45981.412706365743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45981.412706365743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45981.412706365743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45981.412706365743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45981.412706365743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45981.412706365743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45981.412706365743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45981.412706365743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45981.412706365743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45981.412706365743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45981.412706365743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45981.412706365743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45981.412706365743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45981.412706365743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45981.412706365743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45981.412706365743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45981.412706365743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45981.412706365743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45981.412706365743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45981.412706365743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45981.412706365743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45981.412706365743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45981.412706365743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45981.412706365743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45981.412706365743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45981.412706365743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45981.412706365743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45981.412706365743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45981.412706365743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45981.412706365743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45981.412706365743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45981.412706365743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45981.412706365743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45981.412706365743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45981.412706365743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45981.412706365743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45981.412706365743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45981.412706365743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45981.412706365743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45981.412706365743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45981.412706365743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45981.412706365743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45981.412706365743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45981.412706365743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45981.412706365743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45981.412706365743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45981.412706365743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45981.412706365743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45981.412706365743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45981.412706365743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45981.412706365743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45981.412706365743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45981.412706365743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45981.412706365743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45981.412706365743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45981.412706365743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45981.412706365743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45981.412706365743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45981.412706365743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45981.412706365743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45981.412706365743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45981.412706365743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45981.412706365743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45981.412706365743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45981.412706365743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45981.412706365743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45981.412706365743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45981.412706365743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45981.412706365743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45981.412706365743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45981.412706365743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45981.412706365743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45981.412706365743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45981.412706365743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45981.412706365743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45981.412706365743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45981.412706365743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45981.412706365743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45981.412706365743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45981.412706365743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45981.412706365743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45981.412706365743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45981.412706365743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45981.412706365743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45981.412706365743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45981.412706365743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45981.412706365743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45981.412706365743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45981.412706365743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45981.412706365743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45981.412706365743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45981.412706365743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45981.412706365743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45981.412706365743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45981.412706365743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45981.412706365743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45981.412706365743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45981.412706365743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45981.412706365743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45981.412706365743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45981.412706365743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45981.412706365743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45981.412706365743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45981.412706365743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45981.412706365743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45981.412706365743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45981.412706365743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45981.412706365743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45981.412706365743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45981.412706365743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45981.412706365743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45981.412706365743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45981.412706365743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45981.412706365743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45981.412706365743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45981.412706365743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45981.412706365743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45981.412706365743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45981.412706365743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45981.412706365743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45981.412706365743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45981.412706365743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45981.412706365743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45981.412706365743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45981.412706365743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45981.412706365743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45981.412706365743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45981.412706365743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45981.412706365743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45981.412706365743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45981.412706365743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45981.412706365743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45981.412706365743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45981.412706365743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45981.412706365743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45981.412706365743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45981.412706365743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45981.412706365743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45981.412706365743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45981.412706365743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45981.412706365743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45981.412706365743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45981.412706365743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45981.412706365743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45981.412706365743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45981.412706365743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45981.412706365743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45981.412706365743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45981.412706365743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45981.412706365743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45981.412706365743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45981.412706365743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45981.412706365743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45981.412706365743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45981.412706365743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45981.412706365743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45981.412706365743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45981.412706365743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45981.412706365743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45981.412706365743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45981.412706365743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45981.412706365743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45981.412706365743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45981.412706365743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45981.412706365743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45981.412706365743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45981.412706365743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45981.412706365743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45981.412706365743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45981.412706365743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45981.412706365743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45981.412706365743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45981.412706365743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45981.412706365743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45981.412706365743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45981.412706365743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45981.412706365743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45981.412706365743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45981.412706365743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45981.412706365743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45981.412706365743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45981.412706365743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45981.412706365743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45981.412706365743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45981.412706365743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45981.412706365743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45981.412706365743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45981.412706365743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45981.412706365743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45981.412706365743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45981.412706365743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45981.412706365743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45981.412706365743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45981.412706365743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45981.412706365743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45981.412706365743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45981.412706365743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45981.412706365743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45981.412706365743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45981.412706365743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45981.412706365743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45981.412706365743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45981.412706365743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45981.412706365743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45981.412706365743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45981.412706365743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45981.412706365743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45981.412706365743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45981.412706365743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45981.412706365743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45981.412706365743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45981.412706365743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45981.412706365743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45981.412706365743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45981.412706365743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45981.412706365743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45981.412706365743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45981.412706365743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45981.412706365743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45981.412706365743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45981.412706365743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45981.412706365743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45981.412706365743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45981.412706365743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45981.412706365743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45981.412706365743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45981.412706365743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45981.412706365743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45981.412706365743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45981.412706365743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45981.412706365743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45981.412706365743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45981.412706365743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45981.412706365743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45981.412706365743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45981.412706365743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45981.412706365743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45981.412706365743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45981.412706365743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45981.412706365743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45981.412706365743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45981.412706365743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45981.412706365743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45981.412706365743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45981.412706365743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45981.412706365743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45981.412706365743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45981.412706365743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45981.412706365743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45981.412706365743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45981.412706365743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45981.412706365743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45981.412706365743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45981.412706365743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45981.412706365743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45981.412706365743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45981.412706365743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45981.412706365743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45981.412706365743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45981.412706365743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45981.412706365743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45981.412706365743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45981.412706365743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45981.412706365743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45981.412706365743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45981.412706365743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45981.412706365743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45981.412706365743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45981.412706365743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45981.412706365743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45981.412706365743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45981.412706365743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45981.412706365743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45981.412706365743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45981.412706365743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45981.412706365743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45981.412706365743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45981.412706365743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45981.412706365743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45981.412706365743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45981.412706365743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45981.412706365743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45981.412706365743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45981.412706365743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45981.412706365743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45981.412706365743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45981.412706365743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45981.412706365743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45981.412706365743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45981.412706365743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45981.412706365743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45981.412706365743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45981.412706365743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45981.412706365743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45981.412706365743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45981.412706365743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45981.412706365743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45981.412706365743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45981.412706365743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45981.412706365743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45981.412706365743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45981.412706365743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45981.412706365743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45981.412706365743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45981.412706365743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45981.412706365743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45981.412706365743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45981.412706365743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45981.412706365743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45981.412706365743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45981.412706365743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45981.412706365743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45981.412706365743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45981.412706365743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45981.412706365743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45981.412706365743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45981.412706365743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45981.412706365743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45981.412706365743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45981.412706365743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45981.412706365743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45981.412706365743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45981.412706365743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45981.412706365743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45981.412706365743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45981.412706365743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45981.412706365743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45981.412706365743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45981.412706365743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45981.412706365743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45981.412706365743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45981.412706365743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45981.412706365743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45981.412706365743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45981.412706365743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45981.412706365743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45981.412706365743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45981.412706365743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45981.412706365743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45981.412706365743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45981.412706365743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45981.412706365743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45981.412706365743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45981.412706365743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45981.412706365743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45981.412706365743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45981.412706365743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45981.412706365743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45981.412706365743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45981.412706365743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45981.412706365743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45981.412706365743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45981.412706365743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45981.412706365743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45981.412706365743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45981.412706365743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45981.412706365743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45981.412706365743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45981.412706365743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45981.412706365743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45981.412706365743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45981.412706365743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45981.412706365743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45981.412706365743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45981.412706365743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45981.412706365743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45981.412706365743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45981.412706365743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45981.412706365743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45981.412706365743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45981.412706365743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45981.412706365743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45981.412706365743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45981.412706365743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45981.412706365743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45981.412706365743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45981.412706365743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45981.412706365743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45981.412706365743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45981.412706365743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45981.412706365743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45981.412706365743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45981.412706365743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45981.412706365743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45981.412706365743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45981.412706365743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45981.412706365743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45981.412706365743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45981.412706365743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45981.412706365743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45981.412706365743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45981.412706365743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45981.412706365743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45981.412706365743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45981.412706365743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45981.412706365743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45981.412706365743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45981.412706365743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45981.412706365743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45981.412706365743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45981.412706365743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45981.412706365743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45981.412706365743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45981.412706365743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45981.412706365743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45981.412706365743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45981.412706365743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45981.412706365743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45981.412706365743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45981.412706365743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45981.412706365743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45981.412706365743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45981.412706365743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45981.412706365743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45981.412706365743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45981.412706365743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45981.412706365743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45981.412706365743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45981.412706365743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45981.412706365743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45981.412706365743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45981.412706365743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45981.412706365743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45981.412706365743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45981.412706365743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45981.412706365743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45981.412706365743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45981.412706365743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45981.412706365743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45981.412706365743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45981.412706365743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45981.412706365743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45981.412706365743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45981.412706365743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45981.412706365743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45981.412706365743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45981.412706365743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45981.412706365743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45981.412706365743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45981.412706365743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45981.412706365743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45981.412706365743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45981.412706365743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45981.412706365743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45981.412706365743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45981.412706365743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45981.412706365743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45981.412706365743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45981.412706365743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45981.412706365743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45981.412706365743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45981.412706365743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45981.412706365743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45981.412706365743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45981.412706365743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45981.412706365743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45981.412706365743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45981.412706365743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45981.412706365743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45981.412706365743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45981.412706365743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45981.412706365743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45981.412706365743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45981.412706365743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45981.412706365743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45981.412706365743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45981.412706365743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45981.412706365743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45981.412706365743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45981.412706365743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45981.412706365743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45981.412706365743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45981.412706365743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45981.412706365743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45981.412706365743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45981.412706365743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45981.412706365743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45981.412706365743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45981.412706365743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45981.412706365743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45981.412706365743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45981.412706365743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45981.412706365743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45981.412706365743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45981.412706365743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45981.412706365743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45981.412706365743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45981.412706365743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45981.412706365743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45981.412706365743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45981.412706365743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45981.412706365743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45981.412706365743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45981.412706365743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45981.412706365743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45981.412706365743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45981.412706365743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45981.412706365743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45981.412706365743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45981.412706365743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45981.412706365743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45981.412706365743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45981.412706365743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45981.412706365743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45981.412706365743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45981.412706365743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45981.412706365743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45981.412706365743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45981.412706365743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45981.412706365743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45981.412706365743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45981.412706365743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45981.412706365743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45981.412706365743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45981.412706365743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45981.412706365743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45981.412706365743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45981.412706365743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45981.412706365743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45981.412706365743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45981.412706365743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45981.412706365743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45981.412706365743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45981.412706365743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45981.412706365743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45981.412706365743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45981.412706365743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45981.412706365743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45981.412706365743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45981.412706365743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45981.412706365743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45981.412706365743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45981.412706365743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45981.412706365743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45981.412706365743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45981.412706365743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45981.412706365743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45981.412706365743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45981.412706365743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45981.412706365743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45981.412706365743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45981.412706365743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45981.412706365743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45981.412706365743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45981.412706365743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45981.412706365743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45981.412706365743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45981.412706365743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45981.412706365743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45981.412706365743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45981.412706365743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45981.412706365743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45981.412706365743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45981.412706365743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45981.412706365743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45981.412706365743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45981.412706365743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45981.412706365743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45981.412706365743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45981.412706365743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45981.412706365743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45981.412706365743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45981.412706365743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45981.412706365743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45981.412706365743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45981.412706365743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45981.412706365743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45981.412706365743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45981.412706365743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45981.412706365743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45981.412706365743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45981.412706365743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45981.412706365743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45981.412706365743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45981.412706365743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45981.412706365743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45981.412706365743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45981.412706365743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45981.412706365743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45981.412706365743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45981.412706365743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45981.412706365743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45981.412706365743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45981.412706365743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45981.412706365743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45981.412706365743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45981.412706365743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45981.412706365743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45981.412706365743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45981.412706365743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45981.412706365743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45981.412706365743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45981.412706365743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45981.412706365743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45981.412706365743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45981.412706365743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45981.412706365743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45981.412706365743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45981.412706365743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45981.412706365743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45981.412706365743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45981.412706365743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45981.412706365743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45981.412706365743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45981.412706365743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45981.412706365743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45981.412706365743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45981.412706365743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45981.412706365743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45981.412706365743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45981.412706365743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45981.412706365743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45981.412706365743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45981.412706365743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45981.412706365743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45981.412706365743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45981.412706365743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45981.412706365743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45981.412706365743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45981.412706365743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45981.412706365743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45981.412706365743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45981.412706365743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45981.412706365743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45981.412706365743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45981.412706365743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45981.412706365743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45981.412706365743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45981.412706365743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45981.412706365743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45981.412706365743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45981.412706365743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45981.412706365743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45981.412706365743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45981.412706365743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45981.412706365743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45981.412706365743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45981.412706365743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45981.412706365743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45981.412706365743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45981.412706365743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45981.412706365743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45981.412706365743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45981.412706365743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45981.412706365743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45981.412706365743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45981.412706365743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45981.412706365743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45981.412706365743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45981.412706365743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45981.412706365743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45981.412706365743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45981.412706365743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45981.412706365743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45981.412706365743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45981.412706365743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45981.412706365743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45981.412706365743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45981.412706365743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45981.412706365743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45981.412706365743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45981.412706365743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45981.412706365743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45981.412706365743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45981.412706365743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45981.412706365743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45981.412706365743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45981.412706365743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45981.412706365743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45981.412706365743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45981.412706365743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45981.412706365743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45981.412706365743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45981.412706365743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45981.412706365743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45981.412706365743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45981.412706365743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45981.412706365743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45981.412706365743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45981.412706365743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45981.412706365743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45981.412706365743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45981.412706365743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45981.412706365743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45981.412706365743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45981.412706365743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45981.412706365743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45981.412706365743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45981.412706365743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45981.412706365743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45981.412706365743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45981.412706365743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45981.412706365743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45981.412706365743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45981.412706365743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45981.412706365743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277.93198877314717</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3" ca="1" si="0">IFERROR(NOW()-F3,"")</f>
        <v>45981.412706365743</v>
      </c>
      <c r="H3" s="95">
        <v>45981.294444444444</v>
      </c>
      <c r="I3" s="113" t="str">
        <f>IFERROR(VLOOKUP(D3,DB!A:F,6,0),"")</f>
        <v>Generator-SG</v>
      </c>
      <c r="J3" s="113" t="str">
        <f>IFERROR(VLOOKUP(D3,DB!A:G,7,0),"")</f>
        <v>Dead</v>
      </c>
      <c r="K3" s="97" t="s">
        <v>39119</v>
      </c>
      <c r="L3" s="91" t="str">
        <f>IFERROR(VLOOKUP(D3,DB!A:I,9,0),"")</f>
        <v>Latis</v>
      </c>
    </row>
    <row r="4" spans="1:16" ht="36" customHeight="1">
      <c r="A4" s="113" t="s">
        <v>39120</v>
      </c>
      <c r="B4" s="113" t="str">
        <f>IFERROR(VLOOKUP(D4,DB!A:K,11,0),"")</f>
        <v>R4</v>
      </c>
      <c r="C4" s="93">
        <v>1</v>
      </c>
      <c r="D4" s="91" t="s">
        <v>36975</v>
      </c>
      <c r="E4" s="94" t="s">
        <v>39021</v>
      </c>
      <c r="F4" s="95">
        <v>45981.312430555554</v>
      </c>
      <c r="G4" s="96">
        <f t="shared" ca="1" si="0"/>
        <v>0.10027581018948695</v>
      </c>
      <c r="H4" s="95">
        <v>45981.292361111111</v>
      </c>
      <c r="I4" s="113" t="str">
        <f>IFERROR(VLOOKUP(D4,DB!A:F,6,0),"")</f>
        <v>SCECO</v>
      </c>
      <c r="J4" s="113" t="str">
        <f>IFERROR(VLOOKUP(D4,DB!A:G,7,0),"")</f>
        <v>Dead</v>
      </c>
      <c r="K4" s="97" t="s">
        <v>39121</v>
      </c>
      <c r="L4" s="91" t="str">
        <f>IFERROR(VLOOKUP(D4,DB!A:I,9,0),"")</f>
        <v>Latis</v>
      </c>
    </row>
    <row r="5" spans="1:16" ht="15" customHeight="1">
      <c r="A5" s="113" t="s">
        <v>39122</v>
      </c>
      <c r="B5" s="113" t="str">
        <f>IFERROR(VLOOKUP(D5,DB!A:K,11,0),"")</f>
        <v>R4</v>
      </c>
      <c r="C5" s="93">
        <v>5</v>
      </c>
      <c r="D5" s="91" t="s">
        <v>35161</v>
      </c>
      <c r="E5" s="94" t="s">
        <v>39021</v>
      </c>
      <c r="F5" s="95">
        <v>45981.389340277776</v>
      </c>
      <c r="G5" s="96">
        <f t="shared" ca="1" si="0"/>
        <v>2.3366087967588101E-2</v>
      </c>
      <c r="H5" s="95">
        <v>45981.381099537037</v>
      </c>
      <c r="I5" s="113" t="str">
        <f>IFERROR(VLOOKUP(D5,DB!A:F,6,0),"")</f>
        <v>SCECO+STB</v>
      </c>
      <c r="J5" s="113" t="str">
        <f>IFERROR(VLOOKUP(D5,DB!A:G,7,0),"")</f>
        <v>Weak</v>
      </c>
      <c r="K5" s="97" t="s">
        <v>39123</v>
      </c>
      <c r="L5" s="91" t="str">
        <f>IFERROR(VLOOKUP(D5,DB!A:I,9,0),"")</f>
        <v>Latis</v>
      </c>
    </row>
    <row r="6" spans="1:16" ht="15" customHeight="1">
      <c r="A6" s="113"/>
      <c r="B6" s="113" t="str">
        <f>IFERROR(VLOOKUP(D6,DB!A:K,11,0),"")</f>
        <v/>
      </c>
      <c r="C6" s="93"/>
      <c r="D6" s="91"/>
      <c r="E6" s="94"/>
      <c r="F6" s="95"/>
      <c r="G6" s="96">
        <f t="shared" ca="1" si="0"/>
        <v>45981.412706365743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45981.412706365743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45981.412706365743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45981.412706365743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45981.412706365743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45981.412706365743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45981.412706365743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45981.412706365743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45981.412706365743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45981.412706365743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45981.412706365743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45981.412706365743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45981.412706365743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45981.412706365743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45981.412706365743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45981.412706365743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45981.412706365743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45981.412706365743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45981.412706365743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45981.412706365743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45981.412706365743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45981.412706365743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45981.412706365743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45981.412706365743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45981.412706365743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45981.412706365743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45981.412706365743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45981.412706365743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45981.412706365743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45981.412706365743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45981.412706365743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45981.412706365743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45981.412706365743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45981.412706365743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45981.412706365743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45981.412706365743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45981.412706365743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45981.412706365743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45981.412706365743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45981.412706365743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45981.412706365743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45981.412706365743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45981.412706365743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45981.412706365743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45981.412706365743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45981.412706365743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45981.412706365743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45981.412706365743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45981.412706365743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45981.412706365743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45981.412706365743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45981.412706365743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45981.412706365743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45981.412706365743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45981.412706365743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45981.412706365743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45981.412706365743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45981.412706365743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45981.412706365743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45981.412706365743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45981.412706365743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45981.412706365743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45981.412706365743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45981.412706365743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45981.412706365743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45981.412706365743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45981.412706365743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45981.412706365743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45981.412706365743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45981.412706365743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45981.412706365743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45981.412706365743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45981.412706365743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45981.412706365743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45981.412706365743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45981.412706365743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45981.412706365743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45981.412706365743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45981.412706365743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45981.412706365743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45981.412706365743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45981.412706365743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45981.412706365743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45981.412706365743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45981.412706365743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45981.412706365743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45981.412706365743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45981.412706365743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45981.412706365743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45981.412706365743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45981.412706365743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45981.412706365743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45981.412706365743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45981.412706365743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45981.412706365743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45981.412706365743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45981.412706365743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45981.412706365743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45981.412706365743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45981.412706365743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45981.412706365743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45981.412706365743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45981.412706365743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45981.412706365743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45981.412706365743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45981.412706365743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45981.412706365743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45981.412706365743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45981.412706365743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45981.412706365743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45981.412706365743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45981.412706365743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45981.412706365743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45981.412706365743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45981.412706365743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45981.412706365743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45981.412706365743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45981.412706365743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45981.412706365743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45981.412706365743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45981.412706365743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45981.412706365743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45981.412706365743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45981.412706365743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45981.412706365743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45981.412706365743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45981.412706365743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45981.412706365743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45981.412706365743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45981.412706365743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45981.412706365743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45981.412706365743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45981.412706365743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45981.412706365743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45981.412706365743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45981.412706365743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45981.412706365743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45981.412706365743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45981.412706365743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45981.412706365743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45981.412706365743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45981.412706365743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45981.412706365743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45981.412706365743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45981.412706365743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45981.412706365743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45981.412706365743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45981.412706365743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45981.412706365743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45981.412706365743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45981.412706365743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45981.412706365743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45981.412706365743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45981.412706365743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45981.412706365743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45981.412706365743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45981.412706365743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45981.412706365743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45981.412706365743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45981.412706365743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45981.412706365743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45981.412706365743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45981.412706365743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45981.412706365743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45981.412706365743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45981.412706365743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45981.412706365743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45981.412706365743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45981.412706365743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45981.412706365743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45981.412706365743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45981.412706365743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45981.412706365743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45981.412706365743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45981.412706365743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45981.412706365743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45981.412706365743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45981.412706365743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45981.412706365743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45981.412706365743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45981.412706365743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45981.412706365743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45981.412706365743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45981.412706365743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45981.412706365743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45981.412706365743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45981.412706365743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45981.412706365743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45981.412706365743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45981.412706365743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45981.412706365743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45981.412706365743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45981.412706365743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45981.412706365743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45981.412706365743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45981.412706365743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45981.412706365743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45981.412706365743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45981.412706365743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45981.412706365743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45981.412706365743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45981.412706365743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45981.412706365743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45981.412706365743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45981.412706365743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45981.412706365743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45981.412706365743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45981.412706365743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45981.412706365743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45981.412706365743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45981.412706365743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45981.412706365743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45981.412706365743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45981.412706365743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45981.412706365743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45981.412706365743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45981.412706365743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45981.412706365743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45981.412706365743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45981.412706365743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45981.412706365743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45981.412706365743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45981.412706365743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45981.412706365743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45981.412706365743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45981.412706365743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45981.412706365743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45981.412706365743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45981.412706365743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45981.412706365743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45981.412706365743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45981.412706365743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45981.412706365743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45981.412706365743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45981.412706365743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45981.412706365743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45981.412706365743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45981.412706365743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45981.412706365743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45981.412706365743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45981.412706365743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45981.412706365743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45981.412706365743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45981.412706365743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45981.412706365743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45981.412706365743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45981.412706365743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45981.412706365743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45981.412706365743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45981.412706365743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45981.412706365743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45981.412706365743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45981.412706365743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45981.412706365743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45981.412706365743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45981.412706365743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45981.412706365743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45981.412706365743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45981.412706365743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45981.412706365743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45981.412706365743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45981.412706365743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45981.412706365743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45981.412706365743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45981.412706365743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45981.412706365743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45981.412706365743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45981.412706365743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45981.412706365743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45981.412706365743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45981.412706365743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45981.412706365743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45981.412706365743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45981.412706365743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45981.412706365743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45981.412706365743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45981.412706365743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45981.412706365743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45981.412706365743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45981.412706365743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45981.412706365743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45981.412706365743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45981.412706365743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45981.412706365743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45981.412706365743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45981.412706365743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45981.412706365743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45981.412706365743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45981.412706365743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45981.412706365743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45981.412706365743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45981.412706365743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45981.412706365743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45981.412706365743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45981.412706365743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45981.412706365743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45981.412706365743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45981.412706365743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45981.412706365743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45981.412706365743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45981.412706365743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45981.412706365743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45981.412706365743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45981.412706365743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45981.412706365743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45981.412706365743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45981.412706365743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45981.412706365743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45981.412706365743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45981.412706365743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45981.412706365743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45981.412706365743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45981.412706365743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45981.412706365743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45981.412706365743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45981.412706365743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45981.412706365743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45981.412706365743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45981.412706365743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45981.412706365743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45981.412706365743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45981.412706365743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45981.412706365743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45981.412706365743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45981.412706365743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45981.412706365743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45981.412706365743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45981.412706365743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45981.412706365743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45981.412706365743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45981.412706365743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45981.412706365743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45981.412706365743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45981.412706365743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45981.412706365743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45981.412706365743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45981.412706365743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45981.412706365743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45981.412706365743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45981.412706365743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45981.412706365743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45981.412706365743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45981.412706365743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45981.412706365743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45981.412706365743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45981.412706365743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45981.412706365743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45981.412706365743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45981.412706365743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45981.412706365743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45981.412706365743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45981.412706365743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45981.412706365743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45981.412706365743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45981.412706365743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45981.412706365743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45981.412706365743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45981.412706365743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45981.412706365743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45981.412706365743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45981.412706365743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45981.412706365743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45981.412706365743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45981.412706365743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45981.412706365743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45981.412706365743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45981.412706365743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45981.412706365743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45981.412706365743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45981.412706365743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45981.412706365743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45981.412706365743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45981.412706365743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45981.412706365743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45981.412706365743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45981.412706365743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45981.412706365743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45981.412706365743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45981.412706365743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45981.412706365743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45981.412706365743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45981.412706365743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45981.412706365743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45981.412706365743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45981.412706365743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45981.412706365743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45981.412706365743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45981.412706365743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45981.412706365743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45981.412706365743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45981.412706365743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45981.412706365743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45981.412706365743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45981.412706365743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45981.412706365743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45981.412706365743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45981.412706365743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45981.412706365743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45981.412706365743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45981.412706365743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45981.412706365743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45981.412706365743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45981.412706365743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45981.412706365743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45981.412706365743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45981.412706365743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45981.412706365743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45981.412706365743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45981.412706365743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45981.412706365743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45981.412706365743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45981.412706365743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45981.412706365743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45981.412706365743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45981.412706365743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45981.412706365743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45981.412706365743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45981.412706365743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45981.412706365743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45981.412706365743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45981.412706365743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45981.412706365743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45981.412706365743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45981.412706365743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45981.412706365743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45981.412706365743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45981.412706365743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45981.412706365743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45981.412706365743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45981.412706365743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45981.412706365743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45981.412706365743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45981.412706365743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45981.412706365743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45981.412706365743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45981.412706365743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45981.412706365743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45981.412706365743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45981.412706365743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45981.412706365743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45981.412706365743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45981.412706365743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45981.412706365743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45981.412706365743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45981.412706365743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45981.412706365743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45981.412706365743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45981.412706365743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45981.412706365743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45981.412706365743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45981.412706365743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45981.412706365743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45981.412706365743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45981.412706365743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45981.412706365743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45981.412706365743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45981.412706365743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45981.412706365743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45981.412706365743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45981.412706365743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45981.412706365743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45981.412706365743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45981.412706365743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45981.412706365743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45981.412706365743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45981.412706365743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45981.412706365743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45981.412706365743</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89.58064618055505</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55.223829050926724</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32.751595254630956</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3.8979031250055414</v>
      </c>
      <c r="H5" s="128">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1</v>
      </c>
      <c r="D6" s="109" t="s">
        <v>36518</v>
      </c>
      <c r="E6" s="109" t="s">
        <v>39021</v>
      </c>
      <c r="F6" s="128">
        <v>45981.373298611114</v>
      </c>
      <c r="G6" s="111">
        <f ca="1">IFERROR(NOW()-F6,"")</f>
        <v>3.940775462979218E-2</v>
      </c>
      <c r="H6" s="128">
        <v>45981.360798611109</v>
      </c>
      <c r="I6" s="109" t="str">
        <f>IFERROR(VLOOKUP(D6,DB!A:F,6,0),"")</f>
        <v>SCECO</v>
      </c>
      <c r="J6" s="109" t="str">
        <f>IFERROR(VLOOKUP(D6,DB!A:G,7,0),"")</f>
        <v>Dead</v>
      </c>
      <c r="K6" s="109" t="s">
        <v>39133</v>
      </c>
      <c r="L6" s="109" t="str">
        <f>IFERROR(VLOOKUP(D6,DB!A:I,9,0),"")</f>
        <v>Latis</v>
      </c>
    </row>
    <row r="7" spans="1:13">
      <c r="A7" s="109" t="s">
        <v>39134</v>
      </c>
      <c r="B7" s="109" t="str">
        <f>IFERROR(VLOOKUP(D7,DB!A:K,11,0),"")</f>
        <v>R5</v>
      </c>
      <c r="C7" s="109">
        <v>2</v>
      </c>
      <c r="D7" s="109" t="s">
        <v>31274</v>
      </c>
      <c r="E7" s="109" t="s">
        <v>39021</v>
      </c>
      <c r="F7" s="128">
        <v>45981.392025462963</v>
      </c>
      <c r="G7" s="111">
        <f ca="1">IFERROR(NOW()-F7,"")</f>
        <v>2.0680902780441102E-2</v>
      </c>
      <c r="H7" s="128">
        <v>45981.383692129632</v>
      </c>
      <c r="I7" s="109" t="str">
        <f>IFERROR(VLOOKUP(D7,DB!A:F,6,0),"")</f>
        <v>SCECO</v>
      </c>
      <c r="J7" s="109" t="str">
        <f>IFERROR(VLOOKUP(D7,DB!A:G,7,0),"")</f>
        <v>Vandalized</v>
      </c>
      <c r="K7" s="109" t="s">
        <v>39133</v>
      </c>
      <c r="L7" s="109" t="str">
        <f>IFERROR(VLOOKUP(D7,DB!A:I,9,0),"")</f>
        <v>Latis</v>
      </c>
    </row>
    <row r="8" spans="1:13">
      <c r="A8" s="109"/>
      <c r="B8" s="109" t="str">
        <f>IFERROR(VLOOKUP(D8,DB!A:K,11,0),"")</f>
        <v/>
      </c>
      <c r="C8" s="109"/>
      <c r="D8"/>
      <c r="E8" s="109"/>
      <c r="F8" s="109"/>
      <c r="G8" s="111">
        <f ca="1">IFERROR(NOW()-F8,"")</f>
        <v>45981.412706365743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45981.412706365743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45981.412706365743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45981.412706365743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45981.412706365743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45981.412706365743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45981.412706365743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45981.412706365743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45981.412706365743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45981.412706365743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45981.412706365743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45981.412706365743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45981.412706365743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45981.412706365743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45981.412706365743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45981.412706365743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45981.412706365743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45981.412706365743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45981.412706365743</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45981.412706365743</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45981.412706365743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45981.412706365743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45981.412706365743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45981.412706365743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45981.412706365743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45981.412706365743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45981.412706365743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45981.412706365743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45981.412706365743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45981.412706365743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45981.412706365743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45981.412706365743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45981.412706365743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45981.412706365743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45981.412706365743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45981.412706365743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45981.412706365743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45981.412706365743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45981.412706365743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45981.412706365743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45981.412706365743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45981.412706365743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45981.412706365743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45981.412706365743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45981.412706365743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45981.412706365743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45981.412706365743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45981.412706365743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45981.412706365743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45981.412706365743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45981.412706365743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45981.412706365743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45981.412706365743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45981.412706365743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45981.412706365743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45981.412706365743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45981.412706365743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45981.412706365743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45981.412706365743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45981.412706365743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45981.412706365743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45981.412706365743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45981.412706365743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45981.412706365743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45981.412706365743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45981.412706365743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45981.412706365743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45981.412706365743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45981.412706365743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45981.412706365743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45981.412706365743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45981.412706365743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45981.412706365743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45981.412706365743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45981.412706365743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45981.412706365743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45981.412706365743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45981.412706365743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45981.412706365743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45981.412706365743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45981.412706365743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45981.412706365743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45981.412706365743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45981.412706365743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45981.412706365743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45981.412706365743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45981.412706365743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45981.412706365743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45981.412706365743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45981.412706365743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45981.412706365743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45981.412706365743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45981.412706365743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45981.412706365743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45981.412706365743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45981.412706365743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45981.412706365743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45981.412706365743</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45981.412706365743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45981.412706365743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45981.412706365743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45981.412706365743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45981.412706365743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45981.412706365743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45981.412706365743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45981.412706365743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45981.412706365743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45981.412706365743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45981.412706365743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45981.412706365743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45981.412706365743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45981.412706365743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45981.412706365743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45981.412706365743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45981.412706365743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45981.412706365743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45981.412706365743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45981.412706365743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45981.412706365743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45981.412706365743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45981.412706365743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45981.412706365743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45981.412706365743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45981.412706365743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45981.412706365743</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45981.412706365743</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45981.412706365743</v>
      </c>
      <c r="H2" s="121">
        <v>45981.300902777781</v>
      </c>
      <c r="I2" s="119" t="str">
        <f>IFERROR(VLOOKUP(D2,DB!A:F,6,0),"")</f>
        <v>SCECO</v>
      </c>
      <c r="J2" s="119" t="str">
        <f>IFERROR(VLOOKUP(D2,DB!A:G,7,0),"")</f>
        <v>Vandalized</v>
      </c>
      <c r="K2" s="122" t="s">
        <v>39135</v>
      </c>
      <c r="L2" s="123" t="str">
        <f>IFERROR(VLOOKUP(D2,DB!A:I,9,0),"")</f>
        <v>Latis</v>
      </c>
    </row>
    <row r="3" spans="1:16382" ht="31.5" customHeight="1">
      <c r="A3" s="118" t="s">
        <v>39118</v>
      </c>
      <c r="B3" s="119" t="str">
        <f>IFERROR(VLOOKUP(D3,DB!A:K,11,0),"")</f>
        <v>R6</v>
      </c>
      <c r="C3" s="120">
        <v>1</v>
      </c>
      <c r="D3" s="119" t="s">
        <v>36448</v>
      </c>
      <c r="E3" s="109"/>
      <c r="F3" s="121"/>
      <c r="G3" s="104">
        <f t="shared" ca="1" si="0"/>
        <v>45981.412706365743</v>
      </c>
      <c r="H3" s="121">
        <v>45981.338368055556</v>
      </c>
      <c r="I3" s="119" t="str">
        <f>IFERROR(VLOOKUP(D3,DB!A:F,6,0),"")</f>
        <v>SCECO</v>
      </c>
      <c r="J3" s="119" t="str">
        <f>IFERROR(VLOOKUP(D3,DB!A:G,7,0),"")</f>
        <v>Dead</v>
      </c>
      <c r="K3" s="122"/>
      <c r="L3" s="123" t="str">
        <f>IFERROR(VLOOKUP(D3,DB!A:I,9,0),"")</f>
        <v>Latis</v>
      </c>
    </row>
    <row r="4" spans="1:16382" ht="31.5" customHeight="1">
      <c r="A4" s="118" t="s">
        <v>39118</v>
      </c>
      <c r="B4" s="119" t="str">
        <f>IFERROR(VLOOKUP(D4,DB!A:K,11,0),"")</f>
        <v>R6</v>
      </c>
      <c r="C4" s="120">
        <v>1</v>
      </c>
      <c r="D4" s="119" t="s">
        <v>29744</v>
      </c>
      <c r="E4" s="109"/>
      <c r="F4" s="121"/>
      <c r="G4" s="104">
        <f t="shared" ca="1" si="0"/>
        <v>45981.412706365743</v>
      </c>
      <c r="H4" s="121">
        <v>45981.34988425926</v>
      </c>
      <c r="I4" s="119" t="str">
        <f>IFERROR(VLOOKUP(D4,DB!A:F,6,0),"")</f>
        <v>SCECO</v>
      </c>
      <c r="J4" s="119" t="str">
        <f>IFERROR(VLOOKUP(D4,DB!A:G,7,0),"")</f>
        <v>Dead+No BB Design</v>
      </c>
      <c r="K4" s="122" t="s">
        <v>39136</v>
      </c>
      <c r="L4" s="123" t="str">
        <f>IFERROR(VLOOKUP(D4,DB!A:I,9,0),"")</f>
        <v>Latis</v>
      </c>
    </row>
    <row r="5" spans="1:16382" ht="31.5" customHeight="1">
      <c r="A5" s="118"/>
      <c r="B5" s="119" t="str">
        <f>IFERROR(VLOOKUP(D5,DB!A:K,11,0),"")</f>
        <v/>
      </c>
      <c r="C5" s="120"/>
      <c r="D5" s="119"/>
      <c r="E5" s="109"/>
      <c r="F5" s="121"/>
      <c r="G5" s="104">
        <f t="shared" ca="1" si="0"/>
        <v>45981.412706365743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45981.412706365743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45981.412706365743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45981.412706365743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45981.412706365743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45981.412706365743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45981.412706365743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45981.412706365743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45981.412706365743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45981.412706365743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45981.412706365743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45981.412706365743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45981.412706365743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45981.412706365743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45981.412706365743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45981.412706365743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45981.412706365743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45981.412706365743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45981.412706365743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45981.412706365743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45981.412706365743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45981.412706365743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45981.412706365743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45981.412706365743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45981.412706365743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45981.412706365743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45981.412706365743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45981.412706365743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45981.412706365743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45981.412706365743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45981.412706365743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45981.412706365743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45981.412706365743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45981.412706365743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45981.412706365743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45981.412706365743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45981.412706365743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45981.412706365743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45981.412706365743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45981.412706365743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45981.412706365743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45981.412706365743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45981.412706365743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45981.412706365743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45981.412706365743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45981.412706365743</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2025-11-20T06:54:18Z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