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09" documentId="120_S{2AC9BD13-BADA-5192-A53E-5A8FF88502F6}" xr6:coauthVersionLast="47" xr6:coauthVersionMax="47" xr10:uidLastSave="{FC54D292-2272-4C89-9074-97961AC237B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8" i="5"/>
  <c r="L19" i="5"/>
  <c r="L20" i="5"/>
  <c r="L21" i="5"/>
  <c r="L22" i="5"/>
  <c r="L23" i="5"/>
  <c r="L24" i="5"/>
  <c r="L25" i="5"/>
  <c r="L26" i="5"/>
  <c r="L27" i="5"/>
  <c r="J18" i="5"/>
  <c r="J19" i="5"/>
  <c r="J20" i="5"/>
  <c r="J21" i="5"/>
  <c r="J22" i="5"/>
  <c r="J23" i="5"/>
  <c r="J24" i="5"/>
  <c r="J25" i="5"/>
  <c r="J26" i="5"/>
  <c r="J27" i="5"/>
  <c r="I18" i="5"/>
  <c r="I19" i="5"/>
  <c r="I20" i="5"/>
  <c r="I21" i="5"/>
  <c r="I22" i="5"/>
  <c r="I23" i="5"/>
  <c r="I24" i="5"/>
  <c r="I25" i="5"/>
  <c r="I26" i="5"/>
  <c r="I27" i="5"/>
  <c r="G18" i="5"/>
  <c r="G19" i="5"/>
  <c r="G20" i="5"/>
  <c r="G21" i="5"/>
  <c r="G22" i="5"/>
  <c r="G23" i="5"/>
  <c r="G24" i="5"/>
  <c r="G25" i="5"/>
  <c r="G26" i="5"/>
  <c r="G27" i="5"/>
  <c r="B18" i="5"/>
  <c r="B19" i="5"/>
  <c r="B20" i="5"/>
  <c r="B21" i="5"/>
  <c r="B22" i="5"/>
  <c r="B23" i="5"/>
  <c r="B24" i="5"/>
  <c r="B25" i="5"/>
  <c r="B26" i="5"/>
  <c r="B2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<sst xmlns="http://schemas.openxmlformats.org/spreadsheetml/2006/main" count="181611" uniqueCount="39220">
  <si>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</si>
  <si>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</si>
  <si>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</si>
  <si>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</si>
  <si>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</si>
  <si>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</si>
  <si>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</si>
  <si>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</si>
  <si>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</si>
  <si>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</si>
  <si>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</si>
  <si>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</si>
  <si>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</si>
  <si>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</si>
  <si>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</si>
  <si>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</si>
  <si>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</si>
  <si>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</si>
  <si>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</si>
  <si>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</si>
  <si>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</si>
  <si>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</si>
  <si>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</si>
  <si>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</si>
  <si>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</si>
  <si>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</si>
  <si>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</si>
  <si>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</si>
  <si>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</si>
  <si>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</si>
  <si>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</si>
  <si>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</si>
  <si>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</si>
  <si>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</si>
  <si>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</si>
  <si>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</si>
  <si>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</si>
  <si>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</si>
  <si>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</si>
  <si>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</si>
  <si>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</si>
  <si>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</si>
  <si>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</si>
  <si>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</si>
  <si>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</si>
  <si>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</si>
  <si>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</si>
  <si>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</si>
  <si>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</si>
  <si>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</si>
  <si>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</si>
  <si>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</si>
  <si>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</si>
  <si>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</si>
  <si>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</si>
  <si>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</si>
  <si>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</si>
  <si>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</si>
  <si>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</si>
  <si>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</si>
  <si>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</si>
  <si>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</si>
  <si>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</si>
  <si>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</si>
  <si>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</si>
  <si>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</si>
  <si>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</si>
  <si>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</si>
  <si>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</si>
  <si>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</si>
  <si>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</si>
  <si>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</si>
  <si>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</si>
  <si>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</si>
  <si>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</si>
  <si>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</si>
  <si>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</si>
  <si>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</si>
  <si>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</si>
  <si>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</si>
  <si>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</si>
  <si>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</si>
  <si>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</si>
  <si>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</si>
  <si>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</si>
  <si>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</si>
  <si>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</si>
  <si>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</si>
  <si>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</si>
  <si>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</si>
  <si>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</si>
  <si>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</si>
  <si>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</si>
  <si>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</si>
  <si>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</si>
  <si>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</si>
  <si>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</si>
  <si>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</si>
  <si>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</si>
  <si>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</si>
  <si>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</si>
  <si>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</si>
  <si>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</si>
  <si>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</si>
  <si>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</si>
  <si>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</si>
  <si>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</si>
  <si>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</si>
  <si>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</si>
  <si>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</si>
  <si>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</si>
  <si>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</si>
  <si>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</si>
  <si>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</si>
  <si>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</si>
  <si>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</si>
  <si>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</si>
  <si>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</si>
  <si>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</si>
  <si>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</si>
  <si>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</si>
  <si>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</si>
  <si>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</si>
  <si>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</si>
  <si>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</si>
  <si>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</si>
  <si>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</si>
  <si>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</si>
  <si>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</si>
  <si>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</si>
  <si>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</si>
  <si>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</si>
  <si>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</si>
  <si>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</si>
  <si>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</si>
  <si>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</si>
  <si>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</si>
  <si>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</si>
  <si>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</si>
  <si>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</si>
  <si>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</si>
  <si>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</si>
  <si>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</si>
  <si>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</si>
  <si>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</si>
  <si>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</si>
  <si>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</si>
  <si>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</si>
  <si>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</si>
  <si>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</si>
  <si>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</si>
  <si>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</si>
  <si>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</si>
  <si>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</si>
  <si>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</si>
  <si>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</si>
  <si>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</si>
  <si>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</si>
  <si>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</si>
  <si>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</si>
  <si>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</si>
  <si>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</si>
  <si>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</si>
  <si>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</si>
  <si>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</si>
  <si>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</si>
  <si>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</si>
  <si>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</si>
  <si>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</si>
  <si>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</si>
  <si>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</si>
  <si>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</si>
  <si>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</si>
  <si>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</si>
  <si>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</si>
  <si>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</si>
  <si>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</si>
  <si>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</si>
  <si>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</si>
  <si>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</si>
  <si>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</si>
  <si>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</si>
  <si>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</si>
  <si>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</si>
  <si>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</si>
  <si>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</si>
  <si>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</si>
  <si>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</si>
  <si>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</si>
  <si>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</si>
  <si>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</si>
  <si>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</si>
  <si>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</si>
  <si>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</si>
  <si>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</si>
  <si>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</si>
  <si>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</si>
  <si>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</si>
  <si>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</si>
  <si>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</si>
  <si>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</si>
  <si>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</si>
  <si>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</si>
  <si>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</si>
  <si>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</si>
  <si>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</si>
  <si>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</si>
  <si>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</si>
  <si>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</si>
  <si>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</si>
  <si>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</si>
  <si>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</si>
  <si>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</si>
  <si>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</si>
  <si>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</si>
  <si>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</si>
  <si>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</si>
  <si>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</si>
  <si>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</si>
  <si>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</si>
  <si>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</si>
  <si>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</si>
  <si>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</si>
  <si>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</si>
  <si>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</si>
  <si>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</si>
  <si>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</si>
  <si>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</si>
  <si>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</si>
  <si>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</si>
  <si>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</si>
  <si>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</si>
  <si>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</si>
  <si>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</si>
  <si>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</si>
  <si>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</si>
  <si>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</si>
  <si>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</si>
  <si>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</si>
  <si>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</si>
  <si>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</si>
  <si>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</si>
  <si>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</si>
  <si>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</si>
  <si>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</si>
  <si>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</si>
  <si>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</si>
  <si>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</si>
  <si>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</si>
  <si>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</si>
  <si>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</si>
  <si>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</si>
  <si>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</si>
  <si>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</si>
  <si>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</si>
  <si>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</si>
  <si>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</si>
  <si>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</si>
  <si>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</si>
  <si>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</si>
  <si>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</si>
  <si>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</si>
  <si>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</si>
  <si>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</si>
  <si>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</si>
  <si>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</si>
  <si>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</si>
  <si>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</si>
  <si>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</si>
  <si>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</si>
  <si>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</si>
  <si>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</si>
  <si>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</si>
  <si>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</si>
  <si>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</si>
  <si>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</si>
  <si>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</si>
  <si>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</si>
  <si>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</si>
  <si>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</si>
  <si>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</si>
  <si>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</si>
  <si>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</si>
  <si>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</si>
  <si>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</si>
  <si>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</si>
  <si>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</si>
  <si>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</si>
  <si>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</si>
  <si>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</si>
  <si>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</si>
  <si>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</si>
  <si>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</si>
  <si>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</si>
  <si>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</si>
  <si>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</si>
  <si>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</si>
  <si>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</si>
  <si>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</si>
  <si>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</si>
  <si>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</si>
  <si>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</si>
  <si>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</si>
  <si>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</si>
  <si>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</si>
  <si>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</si>
  <si>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</si>
  <si>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</si>
  <si>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</si>
  <si>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</si>
  <si>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</si>
  <si>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</si>
  <si>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</si>
  <si>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</si>
  <si>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</si>
  <si>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</si>
  <si>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</si>
  <si>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</si>
  <si>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</si>
  <si>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</si>
  <si>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</si>
  <si>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</si>
  <si>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</si>
  <si>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</si>
  <si>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</si>
  <si>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</si>
  <si>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</si>
  <si>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</si>
  <si>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</si>
  <si>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</si>
  <si>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</si>
  <si>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</si>
  <si>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</si>
  <si>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</si>
  <si>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</si>
  <si>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</si>
  <si>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</si>
  <si>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</si>
  <si>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</si>
  <si>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</si>
  <si>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</si>
  <si>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</si>
  <si>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</si>
  <si>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</si>
  <si>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</si>
  <si>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</si>
  <si>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</si>
  <si>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</si>
  <si>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</si>
  <si>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</si>
  <si>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</si>
  <si>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</si>
  <si>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</si>
  <si>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</si>
  <si>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</si>
  <si>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</si>
  <si>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</si>
  <si>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</si>
  <si>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</si>
  <si>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</si>
  <si>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</si>
  <si>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</si>
  <si>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</si>
  <si>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</si>
  <si>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</si>
  <si>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</si>
  <si>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</si>
  <si>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</si>
  <si>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</si>
  <si>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</si>
  <si>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</si>
  <si>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</si>
  <si>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</si>
  <si>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</si>
  <si>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</si>
  <si>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</si>
  <si>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</si>
  <si>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</si>
  <si>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</si>
  <si>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</si>
  <si>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</si>
  <si>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</si>
  <si>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</si>
  <si>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</si>
  <si>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</si>
  <si>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</si>
  <si>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</si>
  <si>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</si>
  <si>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</si>
  <si>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</si>
  <si>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</si>
  <si>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</si>
  <si>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</si>
  <si>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</si>
  <si>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</si>
  <si>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</si>
  <si>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</si>
  <si>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</si>
  <si>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</si>
  <si>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</si>
  <si>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</si>
  <si>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</si>
  <si>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</si>
  <si>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</si>
  <si>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</si>
  <si>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</si>
  <si>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</si>
  <si>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</si>
  <si>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</si>
  <si>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</si>
  <si>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</si>
  <si>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</si>
  <si>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</si>
  <si>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</si>
  <si>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</si>
  <si>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</si>
  <si>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</si>
  <si>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</si>
  <si>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</si>
  <si>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</si>
  <si>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</si>
  <si>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</si>
  <si>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</si>
  <si>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</si>
  <si>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</si>
  <si>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</si>
  <si>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</si>
  <si>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</si>
  <si>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</si>
  <si>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</si>
  <si>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</si>
  <si>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</si>
  <si>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</si>
  <si>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</si>
  <si>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</si>
  <si>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</si>
  <si>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</si>
  <si>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</si>
  <si>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</si>
  <si>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</si>
  <si>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</si>
  <si>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</si>
  <si>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</si>
  <si>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</si>
  <si>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</si>
  <si>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</si>
  <si>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</si>
  <si>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</si>
  <si>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</si>
  <si>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</si>
  <si>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</si>
  <si>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</si>
  <si>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</si>
  <si>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</si>
  <si>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</si>
  <si>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</si>
  <si>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</si>
  <si>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</si>
  <si>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</si>
  <si>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</si>
  <si>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</si>
  <si>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</si>
  <si>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</si>
  <si>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</si>
  <si>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</si>
  <si>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</si>
  <si>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</si>
  <si>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</si>
  <si>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</si>
  <si>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</si>
  <si>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</si>
  <si>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</si>
  <si>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</si>
  <si>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</si>
  <si>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</si>
  <si>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</si>
  <si>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</si>
  <si>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</si>
  <si>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</si>
  <si>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</si>
  <si>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</si>
  <si>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</si>
  <si>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</si>
  <si>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</si>
  <si>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</si>
  <si>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</si>
  <si>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</si>
  <si>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</si>
  <si>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</si>
  <si>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</si>
  <si>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</si>
  <si>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</si>
  <si>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</si>
  <si>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</si>
  <si>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</si>
  <si>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</si>
  <si>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</si>
  <si>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</si>
  <si>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</si>
  <si>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</si>
  <si>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</si>
  <si>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</si>
  <si>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</si>
  <si>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</si>
  <si>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</si>
  <si>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</si>
  <si>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</si>
  <si>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</si>
  <si>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</si>
  <si>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</si>
  <si>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</si>
  <si>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</si>
  <si>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</si>
  <si>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</si>
  <si>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</si>
  <si>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</si>
  <si>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</si>
  <si>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</si>
  <si>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</si>
  <si>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</si>
  <si>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</si>
  <si>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</si>
  <si>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</si>
  <si>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</si>
  <si>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</si>
  <si>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</si>
  <si>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</si>
  <si>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</si>
  <si>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</si>
  <si>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</si>
  <si>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</si>
  <si>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</si>
  <si>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</si>
  <si>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</si>
  <si>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</si>
  <si>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</si>
  <si>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</si>
  <si>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</si>
  <si>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</si>
  <si>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</si>
  <si>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</si>
  <si>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</si>
  <si>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</si>
  <si>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</si>
  <si>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</si>
  <si>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</si>
  <si>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</si>
  <si>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</si>
  <si>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</si>
  <si>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</si>
  <si>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</si>
  <si>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</si>
  <si>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</si>
  <si>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</si>
  <si>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</si>
  <si>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</si>
  <si>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</si>
  <si>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</si>
  <si>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</si>
  <si>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</si>
  <si>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</si>
  <si>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</si>
  <si>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</si>
  <si>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</si>
  <si>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</si>
  <si>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</si>
  <si>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</si>
  <si>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</si>
  <si>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</si>
  <si>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</si>
  <si>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</si>
  <si>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</si>
  <si>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</si>
  <si>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</si>
  <si>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</si>
  <si>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</si>
  <si>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</si>
  <si>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</si>
  <si>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</si>
  <si>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</si>
  <si>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</si>
  <si>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</si>
  <si>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</si>
  <si>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</si>
  <si>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</si>
  <si>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</si>
  <si>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</si>
  <si>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</si>
  <si>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</si>
  <si>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</si>
  <si>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</si>
  <si>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</si>
  <si>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</si>
  <si>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</si>
  <si>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</si>
  <si>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</si>
  <si>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</si>
  <si>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</si>
  <si>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</si>
  <si>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</si>
  <si>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</si>
  <si>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</si>
  <si>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</si>
  <si>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</si>
  <si>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</si>
  <si>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</si>
  <si>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</si>
  <si>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</si>
  <si>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</si>
  <si>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</si>
  <si>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</si>
  <si>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</si>
  <si>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</si>
  <si>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</si>
  <si>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</si>
  <si>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</si>
  <si>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</si>
  <si>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</si>
  <si>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</si>
  <si>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</si>
  <si>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</si>
  <si>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</si>
  <si>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</si>
  <si>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</si>
  <si>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</si>
  <si>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</si>
  <si>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</si>
  <si>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</si>
  <si>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</si>
  <si>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</si>
  <si>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</si>
  <si>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</si>
  <si>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</si>
  <si>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</si>
  <si>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</si>
  <si>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</si>
  <si>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</si>
  <si>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</si>
  <si>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</si>
  <si>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</si>
  <si>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</si>
  <si>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</si>
  <si>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</si>
  <si>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</si>
  <si>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</si>
  <si>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</si>
  <si>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</si>
  <si>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</si>
  <si>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</si>
  <si>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</si>
  <si>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</si>
  <si>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</si>
  <si>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</si>
  <si>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</si>
  <si>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</si>
  <si>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</si>
  <si>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</si>
  <si>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</si>
  <si>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</si>
  <si>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</si>
  <si>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</si>
  <si>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</si>
  <si>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</si>
  <si>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</si>
  <si>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</si>
  <si>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</si>
  <si>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</si>
  <si>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</si>
  <si>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</si>
  <si>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</si>
  <si>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</si>
  <si>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</si>
  <si>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</si>
  <si>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</si>
  <si>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</si>
  <si>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</si>
  <si>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</si>
  <si>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</si>
  <si>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</si>
  <si>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</si>
  <si>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</si>
  <si>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</si>
  <si>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</si>
  <si>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</si>
  <si>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</si>
  <si>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</si>
  <si>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</si>
  <si>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</si>
  <si>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</si>
  <si>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</si>
  <si>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</si>
  <si>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</si>
  <si>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</si>
  <si>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</si>
  <si>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</si>
  <si>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</si>
  <si>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</si>
  <si>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</si>
  <si>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</si>
  <si>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</si>
  <si>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</si>
  <si>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</si>
  <si>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</si>
  <si>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</si>
  <si>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</si>
  <si>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</si>
  <si>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</si>
  <si>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</si>
  <si>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</si>
  <si>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</si>
  <si>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</si>
  <si>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</si>
  <si>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</si>
  <si>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</si>
  <si>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</si>
  <si>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</si>
  <si>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</si>
  <si>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</si>
  <si>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</si>
  <si>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</si>
  <si>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</si>
  <si>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</si>
  <si>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</si>
  <si>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</si>
  <si>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</si>
  <si>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</si>
  <si>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</si>
  <si>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</si>
  <si>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</si>
  <si>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</si>
  <si>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</si>
  <si>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</si>
  <si>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</si>
  <si>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</si>
  <si>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</si>
  <si>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</si>
  <si>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</si>
  <si>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</si>
  <si>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</si>
  <si>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</si>
  <si>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</si>
  <si>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</si>
  <si>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</si>
  <si>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</si>
  <si>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</si>
  <si>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</si>
  <si>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</si>
  <si>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</si>
  <si>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</si>
  <si>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</si>
  <si>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</si>
  <si>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</si>
  <si>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</si>
  <si>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</si>
  <si>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</si>
  <si>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</si>
  <si>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</si>
  <si>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</si>
  <si>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</si>
  <si>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</si>
  <si>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</si>
  <si>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</si>
  <si>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</si>
  <si>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</si>
  <si>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</si>
  <si>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</si>
  <si>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</si>
  <si>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</si>
  <si>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</si>
  <si>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</si>
  <si>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</si>
  <si>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</si>
  <si>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</si>
  <si>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</si>
  <si>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</si>
  <si>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</si>
  <si>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</si>
  <si>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</si>
  <si>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</si>
  <si>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</si>
  <si>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</si>
  <si>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</si>
  <si>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</si>
  <si>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</si>
  <si>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</si>
  <si>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</si>
  <si>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</si>
  <si>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</si>
  <si>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</si>
  <si>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</si>
  <si>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</si>
  <si>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</si>
  <si>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</si>
  <si>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</si>
  <si>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</si>
  <si>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</si>
  <si>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</si>
  <si>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</si>
  <si>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</si>
  <si>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</si>
  <si>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</si>
  <si>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</si>
  <si>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</si>
  <si>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</si>
  <si>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</si>
  <si>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</si>
  <si>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</si>
  <si>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</si>
  <si>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</si>
  <si>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</si>
  <si>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</si>
  <si>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</si>
  <si>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</si>
  <si>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</si>
  <si>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</si>
  <si>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</si>
  <si>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</si>
  <si>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</si>
  <si>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</si>
  <si>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</si>
  <si>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</si>
  <si>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</si>
  <si>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</si>
  <si>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</si>
  <si>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</si>
  <si>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</si>
  <si>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</si>
  <si>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</si>
  <si>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</si>
  <si>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</si>
  <si>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</si>
  <si>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</si>
  <si>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</si>
  <si>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</si>
  <si>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</si>
  <si>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</si>
  <si>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</si>
  <si>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</si>
  <si>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</si>
  <si>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</si>
  <si>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</si>
  <si>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</si>
  <si>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</si>
  <si>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</si>
  <si>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</si>
  <si>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</si>
  <si>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</si>
  <si>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</si>
  <si>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</si>
  <si>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</si>
  <si>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</si>
  <si>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</si>
  <si>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</si>
  <si>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</si>
  <si>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</si>
  <si>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</si>
  <si>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</si>
  <si>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</si>
  <si>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</si>
  <si>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</si>
  <si>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</si>
  <si>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</si>
  <si>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</si>
  <si>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</si>
  <si>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</si>
  <si>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</si>
  <si>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</si>
  <si>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</si>
  <si>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</si>
  <si>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</si>
  <si>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</si>
  <si>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</si>
  <si>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</si>
  <si>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</si>
  <si>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</si>
  <si>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</si>
  <si>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</si>
  <si>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</si>
  <si>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</si>
  <si>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</si>
  <si>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</si>
  <si>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</si>
  <si>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</si>
  <si>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</si>
  <si>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</si>
  <si>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</si>
  <si>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</si>
  <si>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</si>
  <si>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</si>
  <si>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</si>
  <si>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</si>
  <si>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</si>
  <si>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</si>
  <si>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</si>
  <si>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</si>
  <si>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</si>
  <si>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</si>
  <si>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</si>
  <si>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</si>
  <si>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</si>
  <si>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</si>
  <si>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</si>
  <si>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</si>
  <si>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</si>
  <si>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</si>
  <si>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</si>
  <si>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</si>
  <si>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</si>
  <si>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</si>
  <si>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</si>
  <si>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</si>
  <si>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</si>
  <si>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</si>
  <si>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</si>
  <si>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</si>
  <si>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</si>
  <si>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</si>
  <si>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</si>
  <si>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</si>
  <si>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</si>
  <si>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</si>
  <si>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</si>
  <si>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</si>
  <si>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</si>
  <si>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</si>
  <si>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</si>
  <si>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</si>
  <si>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</si>
  <si>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</si>
  <si>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</si>
  <si>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</si>
  <si>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</si>
  <si>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</si>
  <si>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</si>
  <si>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</si>
  <si>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</si>
  <si>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</si>
  <si>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</si>
  <si>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</si>
  <si>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</si>
  <si>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</si>
  <si>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</si>
  <si>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</si>
  <si>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</si>
  <si>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</si>
  <si>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</si>
  <si>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</si>
  <si>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</si>
  <si>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</si>
  <si>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</si>
  <si>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</si>
  <si>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</si>
  <si>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</si>
  <si>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</si>
  <si>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</si>
  <si>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</si>
  <si>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</si>
  <si>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</si>
  <si>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</si>
  <si>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</si>
  <si>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</si>
  <si>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</si>
  <si>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</si>
  <si>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</si>
  <si>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</si>
  <si>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</si>
  <si>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</si>
  <si>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</si>
  <si>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</si>
  <si>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</si>
  <si>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</si>
  <si>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</si>
  <si>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</si>
  <si>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</si>
  <si>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</si>
  <si>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</si>
  <si>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</si>
  <si>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</si>
  <si>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</si>
  <si>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</si>
  <si>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</si>
  <si>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</si>
  <si>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</si>
  <si>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</si>
  <si>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</si>
  <si>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</si>
  <si>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</si>
  <si>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</si>
  <si>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</si>
  <si>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</si>
  <si>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</si>
  <si>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</si>
  <si>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</si>
  <si>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</si>
  <si>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</si>
  <si>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</si>
  <si>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</si>
  <si>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</si>
  <si>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</si>
  <si>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</si>
  <si>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</si>
  <si>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</si>
  <si>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</si>
  <si>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</si>
  <si>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</si>
  <si>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</si>
  <si>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</si>
  <si>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</si>
  <si>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</si>
  <si>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</si>
  <si>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</si>
  <si>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</si>
  <si>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</si>
  <si>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</si>
  <si>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</si>
  <si>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</si>
  <si>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</si>
  <si>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</si>
  <si>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</si>
  <si>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</si>
  <si>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</si>
  <si>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</si>
  <si>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</si>
  <si>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</si>
  <si>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</si>
  <si>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</si>
  <si>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</si>
  <si>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</si>
  <si>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</si>
  <si>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</si>
  <si>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</si>
  <si>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</si>
  <si>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</si>
  <si>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</si>
  <si>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</si>
  <si>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</si>
  <si>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</si>
  <si>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</si>
  <si>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</si>
  <si>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</si>
  <si>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</si>
  <si>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</si>
  <si>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</si>
  <si>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</si>
  <si>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</si>
  <si>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</si>
  <si>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</si>
  <si>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</si>
  <si>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</si>
  <si>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</si>
  <si>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</si>
  <si>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</si>
  <si>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</si>
  <si>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</si>
  <si>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</si>
  <si>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</si>
  <si>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</si>
  <si>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</si>
  <si>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</si>
  <si>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</si>
  <si>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</si>
  <si>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</si>
  <si>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</si>
  <si>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</si>
  <si>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</si>
  <si>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</si>
  <si>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</si>
  <si>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</si>
  <si>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</si>
  <si>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</si>
  <si>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</si>
  <si>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</si>
  <si>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</si>
  <si>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</si>
  <si>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</si>
  <si>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</si>
  <si>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</si>
  <si>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</si>
  <si>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</si>
  <si>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</si>
  <si>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</si>
  <si>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</si>
  <si>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</si>
  <si>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</si>
  <si>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</si>
  <si>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</si>
  <si>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</si>
  <si>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</si>
  <si>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</si>
  <si>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</si>
  <si>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</si>
  <si>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</si>
  <si>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</si>
  <si>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</si>
  <si>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</si>
  <si>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</si>
  <si>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</si>
  <si>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</si>
  <si>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</si>
  <si>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</si>
  <si>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</si>
  <si>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</si>
  <si>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</si>
  <si>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</si>
  <si>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</si>
  <si>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</si>
  <si>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</si>
  <si>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</si>
  <si>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</si>
  <si>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</si>
  <si>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</si>
  <si>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</si>
  <si>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</si>
  <si>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</si>
  <si>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</si>
  <si>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</si>
  <si>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</si>
  <si>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</si>
  <si>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</si>
  <si>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</si>
  <si>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</si>
  <si>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</si>
  <si>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</si>
  <si>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</si>
  <si>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</si>
  <si>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</si>
  <si>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</si>
  <si>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</si>
  <si>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</si>
  <si>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</si>
  <si>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</si>
  <si>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</si>
  <si>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</si>
  <si>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</si>
  <si>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</si>
  <si>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</si>
  <si>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</si>
  <si>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</si>
  <si>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</si>
  <si>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</si>
  <si>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</si>
  <si>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</si>
  <si>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</si>
  <si>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</si>
  <si>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</si>
  <si>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</si>
  <si>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</si>
  <si>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</si>
  <si>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</si>
  <si>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</si>
  <si>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</si>
  <si>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</si>
  <si>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</si>
  <si>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</si>
  <si>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</si>
  <si>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</si>
  <si>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</si>
  <si>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</si>
  <si>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</si>
  <si>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</si>
  <si>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</si>
  <si>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</si>
  <si>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</si>
  <si>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</si>
  <si>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</si>
  <si>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</si>
  <si>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</si>
  <si>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</si>
  <si>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</si>
  <si>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</si>
  <si>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</si>
  <si>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</si>
  <si>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</si>
  <si>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</si>
  <si>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</si>
  <si>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</si>
  <si>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</si>
  <si>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</si>
  <si>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</si>
  <si>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</si>
  <si>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</si>
  <si>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</si>
  <si>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</si>
  <si>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</si>
  <si>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</si>
  <si>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</si>
  <si>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</si>
  <si>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</si>
  <si>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</si>
  <si>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</si>
  <si>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</si>
  <si>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</si>
  <si>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</si>
  <si>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</si>
  <si>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</si>
  <si>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</si>
  <si>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</si>
  <si>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</si>
  <si>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</si>
  <si>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</si>
  <si>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</si>
  <si>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</si>
  <si>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</si>
  <si>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</si>
  <si>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</si>
  <si>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</si>
  <si>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</si>
  <si>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</si>
  <si>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</si>
  <si>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</si>
  <si>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</si>
  <si>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</si>
  <si>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</si>
  <si>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</si>
  <si>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</si>
  <si>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</si>
  <si>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</si>
  <si>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</si>
  <si>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</si>
  <si>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</si>
  <si>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</si>
  <si>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</si>
  <si>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</si>
  <si>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</si>
  <si>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</si>
  <si>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</si>
  <si>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</si>
  <si>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</si>
  <si>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</si>
  <si>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</si>
  <si>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</si>
  <si>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</si>
  <si>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</si>
  <si>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</si>
  <si>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</si>
  <si>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</si>
  <si>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</si>
  <si>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</si>
  <si>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</si>
  <si>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</si>
  <si>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</si>
  <si>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</si>
  <si>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</si>
  <si>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</si>
  <si>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</si>
  <si>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</si>
  <si>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</si>
  <si>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</si>
  <si>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</si>
  <si>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</si>
  <si>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</si>
  <si>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</si>
  <si>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</si>
  <si>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</si>
  <si>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</si>
  <si>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</si>
  <si>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</si>
  <si>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</si>
  <si>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</si>
  <si>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</si>
  <si>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</si>
  <si>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</si>
  <si>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</si>
  <si>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</si>
  <si>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</si>
  <si>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</si>
  <si>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</si>
  <si>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</si>
  <si>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</si>
  <si>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</si>
  <si>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</si>
  <si>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</si>
  <si>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</si>
  <si>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</si>
  <si>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</si>
  <si>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</si>
  <si>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</si>
  <si>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</si>
  <si>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</si>
  <si>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</si>
  <si>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</si>
  <si>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</si>
  <si>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</si>
  <si>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</si>
  <si>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</si>
  <si>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</si>
  <si>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</si>
  <si>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</si>
  <si>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</si>
  <si>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</si>
  <si>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</si>
  <si>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</si>
  <si>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</si>
  <si>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</si>
  <si>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</si>
  <si>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</si>
  <si>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</si>
  <si>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</si>
  <si>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</si>
  <si>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</si>
  <si>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</si>
  <si>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</si>
  <si>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</si>
  <si>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</si>
  <si>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</si>
  <si>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</si>
  <si>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</si>
  <si>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</si>
  <si>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</si>
  <si>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</si>
  <si>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</si>
  <si>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</si>
  <si>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</si>
  <si>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</si>
  <si>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</si>
  <si>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</si>
  <si>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</si>
  <si>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</si>
  <si>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</si>
  <si>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</si>
  <si>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</si>
  <si>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</si>
  <si>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</si>
  <si>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</si>
  <si>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</si>
  <si>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</si>
  <si>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</si>
  <si>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</si>
  <si>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</si>
  <si>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</si>
  <si>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</si>
  <si>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</si>
  <si>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</si>
  <si>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</si>
  <si>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</si>
  <si>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</si>
  <si>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</si>
  <si>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</si>
  <si>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</si>
  <si>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</si>
  <si>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</si>
  <si>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</si>
  <si>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</si>
  <si>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</si>
  <si>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</si>
  <si>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</si>
  <si>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</si>
  <si>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</si>
  <si>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</si>
  <si>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</si>
  <si>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</si>
  <si>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</si>
  <si>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</si>
  <si>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</si>
  <si>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</si>
  <si>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</si>
  <si>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</si>
  <si>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</si>
  <si>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</si>
  <si>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</si>
  <si>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</si>
  <si>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</si>
  <si>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</si>
  <si>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</si>
  <si>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</si>
  <si>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</si>
  <si>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</si>
  <si>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</si>
  <si>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</si>
  <si>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</si>
  <si>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</si>
  <si>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</si>
  <si>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</si>
  <si>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</si>
  <si>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</si>
  <si>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</si>
  <si>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</si>
  <si>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</si>
  <si>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</si>
  <si>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</si>
  <si>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</si>
  <si>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</si>
  <si>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</si>
  <si>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</si>
  <si>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</si>
  <si>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</si>
  <si>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</si>
  <si>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</si>
  <si>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</si>
  <si>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</si>
  <si>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</si>
  <si>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</si>
  <si>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</si>
  <si>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</si>
  <si>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</si>
  <si>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</si>
  <si>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</si>
  <si>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</si>
  <si>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</si>
  <si>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</si>
  <si>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</si>
  <si>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</si>
  <si>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</si>
  <si>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</si>
  <si>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</si>
  <si>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</si>
  <si>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</si>
  <si>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</si>
  <si>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</si>
  <si>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</si>
  <si>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</si>
  <si>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</si>
  <si>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</si>
  <si>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</si>
  <si>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</si>
  <si>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</si>
  <si>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</si>
  <si>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</si>
  <si>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</si>
  <si>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</si>
  <si>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</si>
  <si>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</si>
  <si>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</si>
  <si>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</si>
  <si>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</si>
  <si>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</si>
  <si>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</si>
  <si>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</si>
  <si>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</si>
  <si>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</si>
  <si>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</si>
  <si>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</si>
  <si>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</si>
  <si>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</si>
  <si>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</si>
  <si>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</si>
  <si>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</si>
  <si>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</si>
  <si>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</si>
  <si>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</si>
  <si>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</si>
  <si>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</si>
  <si>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</si>
  <si>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</si>
  <si>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</si>
  <si>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</si>
  <si>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</si>
  <si>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</si>
  <si>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</si>
  <si>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</si>
  <si>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</si>
  <si>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</si>
  <si>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</si>
  <si>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</si>
  <si>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</si>
  <si>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</si>
  <si>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</si>
  <si>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</si>
  <si>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</si>
  <si>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</si>
  <si>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</si>
  <si>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</si>
  <si>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</si>
  <si>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</si>
  <si>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</si>
  <si>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</si>
  <si>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</si>
  <si>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</si>
  <si>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</si>
  <si>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</si>
  <si>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</si>
  <si>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</si>
  <si>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</si>
  <si>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</si>
  <si>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</si>
  <si>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</si>
  <si>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</si>
  <si>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</si>
  <si>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</si>
  <si>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</si>
  <si>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</si>
  <si>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</si>
  <si>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</si>
  <si>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</si>
  <si>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</si>
  <si>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</si>
  <si>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</si>
  <si>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</si>
  <si>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</si>
  <si>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</si>
  <si>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</si>
  <si>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</si>
  <si>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</si>
  <si>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</si>
  <si>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</si>
  <si>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</si>
  <si>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</si>
  <si>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</si>
  <si>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</si>
  <si>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</si>
  <si>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</si>
  <si>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</si>
  <si>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</si>
  <si>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</si>
  <si>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</si>
  <si>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</si>
  <si>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</si>
  <si>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</si>
  <si>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</si>
  <si>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</si>
  <si>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</si>
  <si>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</si>
  <si>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</si>
  <si>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</si>
  <si>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</si>
  <si>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</si>
  <si>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</si>
  <si>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</si>
  <si>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</si>
  <si>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</si>
  <si>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</si>
  <si>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</si>
  <si>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</si>
  <si>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</si>
  <si>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</si>
  <si>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</si>
  <si>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</si>
  <si>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</si>
  <si>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</si>
  <si>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</si>
  <si>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</si>
  <si>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</si>
  <si>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</si>
  <si>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</si>
  <si>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</si>
  <si>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</si>
  <si>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</si>
  <si>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</si>
  <si>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</si>
  <si>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</si>
  <si>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</si>
  <si>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</si>
  <si>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</si>
  <si>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</si>
  <si>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</si>
  <si>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</si>
  <si>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</si>
  <si>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</si>
  <si>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</si>
  <si>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</si>
  <si>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</si>
  <si>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</si>
  <si>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</si>
  <si>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</si>
  <si>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</si>
  <si>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</si>
  <si>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</si>
  <si>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</si>
  <si>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</si>
  <si>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</si>
  <si>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</si>
  <si>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</si>
  <si>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</si>
  <si>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</si>
  <si>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</si>
  <si>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</si>
  <si>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</si>
  <si>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</si>
  <si>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</si>
  <si>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</si>
  <si>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</si>
  <si>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</si>
  <si>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</si>
  <si>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</si>
  <si>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</si>
  <si>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</si>
  <si>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</si>
  <si>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</si>
  <si>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</si>
  <si>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</si>
  <si>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</si>
  <si>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</si>
  <si>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</si>
  <si>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</si>
  <si>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</si>
  <si>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</si>
  <si>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</si>
  <si>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</si>
  <si>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</si>
  <si>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</si>
  <si>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</si>
  <si>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</si>
  <si>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</si>
  <si>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</si>
  <si>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</si>
  <si>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</si>
  <si>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</si>
  <si>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</si>
  <si>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</si>
  <si>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</si>
  <si>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</si>
  <si>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</si>
  <si>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</si>
  <si>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</si>
  <si>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</si>
  <si>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</si>
  <si>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</si>
  <si>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</si>
  <si>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</si>
  <si>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</si>
  <si>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</si>
  <si>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</si>
  <si>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</si>
  <si>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</si>
  <si>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</si>
  <si>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</si>
  <si>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</si>
  <si>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</si>
  <si>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</si>
  <si>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</si>
  <si>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</si>
  <si>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</si>
  <si>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</si>
  <si>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</si>
  <si>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</si>
  <si>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</si>
  <si>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</si>
  <si>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</si>
  <si>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</si>
  <si>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</si>
  <si>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</si>
  <si>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</si>
  <si>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</si>
  <si>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</si>
  <si>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</si>
  <si>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</si>
  <si>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</si>
  <si>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</si>
  <si>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</si>
  <si>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</si>
  <si>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</si>
  <si>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</si>
  <si>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</si>
  <si>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</si>
  <si>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</si>
  <si>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</si>
  <si>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</si>
  <si>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</si>
  <si>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</si>
  <si>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</si>
  <si>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</si>
  <si>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</si>
  <si>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</si>
  <si>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</si>
  <si>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</si>
  <si>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</si>
  <si>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</si>
  <si>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</si>
  <si>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</si>
  <si>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</si>
  <si>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</si>
  <si>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</si>
  <si>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</si>
  <si>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</si>
  <si>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</si>
  <si>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</si>
  <si>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</si>
  <si>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</si>
  <si>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</si>
  <si>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</si>
  <si>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</si>
  <si>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</si>
  <si>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</si>
  <si>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</si>
  <si>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</si>
  <si>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</si>
  <si>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</si>
  <si>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</si>
  <si>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</si>
  <si>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</si>
  <si>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</si>
  <si>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</si>
  <si>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</si>
  <si>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</si>
  <si>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</si>
  <si>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</si>
  <si>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</si>
  <si>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</si>
  <si>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</si>
  <si>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</si>
  <si>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</si>
  <si>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</si>
  <si>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</si>
  <si>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</si>
  <si>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</si>
  <si>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</si>
  <si>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</si>
  <si>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</si>
  <si>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</si>
  <si>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</si>
  <si>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</si>
  <si>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</si>
  <si>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</si>
  <si>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</si>
  <si>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</si>
  <si>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</si>
  <si>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</si>
  <si>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</si>
  <si>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</si>
  <si>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</si>
  <si>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</si>
  <si>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</si>
  <si>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</si>
  <si>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</si>
  <si>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</si>
  <si>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</si>
  <si>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</si>
  <si>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</si>
  <si>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</si>
  <si>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</si>
  <si>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</si>
  <si>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</si>
  <si>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</si>
  <si>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</si>
  <si>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</si>
  <si>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</si>
  <si>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</si>
  <si>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</si>
  <si>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</si>
  <si>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</si>
  <si>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</si>
  <si>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</si>
  <si>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</si>
  <si>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</si>
  <si>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</si>
  <si>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</si>
  <si>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</si>
  <si>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</si>
  <si>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</si>
  <si>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</si>
  <si>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</si>
  <si>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</si>
  <si>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</si>
  <si>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</si>
  <si>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</si>
  <si>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</si>
  <si>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</si>
  <si>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</si>
  <si>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</si>
  <si>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</si>
  <si>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</si>
  <si>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</si>
  <si>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</si>
  <si>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</si>
  <si>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</si>
  <si>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</si>
  <si>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</si>
  <si>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</si>
  <si>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</si>
  <si>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</si>
  <si>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</si>
  <si>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</si>
  <si>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</si>
  <si>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</si>
  <si>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</si>
  <si>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</si>
  <si>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</si>
  <si>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</si>
  <si>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</si>
  <si>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</si>
  <si>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</si>
  <si>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</si>
  <si>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</si>
  <si>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</si>
  <si>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</si>
  <si>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</si>
  <si>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</si>
  <si>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</si>
  <si>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</si>
  <si>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</si>
  <si>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</si>
  <si>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</si>
  <si>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</si>
  <si>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</si>
  <si>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</si>
  <si>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</si>
  <si>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</si>
  <si>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</si>
  <si>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</si>
  <si>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</si>
  <si>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</si>
  <si>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</si>
  <si>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</si>
  <si>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</si>
  <si>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</si>
  <si>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</si>
  <si>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</si>
  <si>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</si>
  <si>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</si>
  <si>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</si>
  <si>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</si>
  <si>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</si>
  <si>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</si>
  <si>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</si>
  <si>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</si>
  <si>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</si>
  <si>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</si>
  <si>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</si>
  <si>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</si>
  <si>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</si>
  <si>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</si>
  <si>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</si>
  <si>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</si>
  <si>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</si>
  <si>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</si>
  <si>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</si>
  <si>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</si>
  <si>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</si>
  <si>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</si>
  <si>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</si>
  <si>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</si>
  <si>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</si>
  <si>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</si>
  <si>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</si>
  <si>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</si>
  <si>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</si>
  <si>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</si>
  <si>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</si>
  <si>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</si>
  <si>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</si>
  <si>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</si>
  <si>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</si>
  <si>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</si>
  <si>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</si>
  <si>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</si>
  <si>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</si>
  <si>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</si>
  <si>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</si>
  <si>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</si>
  <si>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</si>
  <si>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</si>
  <si>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</si>
  <si>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</si>
  <si>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</si>
  <si>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</si>
  <si>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</si>
  <si>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</si>
  <si>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</si>
  <si>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</si>
  <si>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</si>
  <si>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</si>
  <si>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</si>
  <si>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</si>
  <si>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</si>
  <si>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</si>
  <si>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</si>
  <si>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</si>
  <si>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</si>
  <si>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</si>
  <si>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</si>
  <si>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</si>
  <si>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</si>
  <si>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</si>
  <si>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</si>
  <si>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</si>
  <si>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</si>
  <si>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</si>
  <si>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</si>
  <si>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</si>
  <si>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</si>
  <si>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</si>
  <si>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</si>
  <si>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</si>
  <si>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</si>
  <si>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</si>
  <si>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</si>
  <si>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</si>
  <si>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</si>
  <si>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</si>
  <si>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</si>
  <si>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</si>
  <si>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</si>
  <si>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</si>
  <si>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</si>
  <si>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</si>
  <si>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</si>
  <si>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</si>
  <si>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</si>
  <si>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</si>
  <si>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</si>
  <si>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</si>
  <si>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</si>
  <si>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</si>
  <si>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</si>
  <si>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</si>
  <si>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</si>
  <si>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</si>
  <si>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</si>
  <si>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</si>
  <si>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</si>
  <si>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</si>
  <si>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</si>
  <si>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</si>
  <si>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</si>
  <si>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</si>
  <si>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</si>
  <si>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</si>
  <si>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</si>
  <si>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</si>
  <si>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</si>
  <si>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</si>
  <si>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</si>
  <si>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</si>
  <si>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</si>
  <si>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</si>
  <si>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</si>
  <si>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</si>
  <si>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</si>
  <si>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</si>
  <si>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</si>
  <si>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</si>
  <si>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</si>
  <si>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</si>
  <si>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</si>
  <si>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</si>
  <si>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</si>
  <si>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</si>
  <si>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</si>
  <si>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</si>
  <si>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</si>
  <si>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</si>
  <si>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</si>
  <si>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</si>
  <si>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</si>
  <si>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</si>
  <si>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</si>
  <si>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</si>
  <si>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</si>
  <si>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</si>
  <si>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</si>
  <si>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</si>
  <si>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</si>
  <si>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</si>
  <si>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</si>
  <si>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</si>
  <si>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</si>
  <si>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</si>
  <si>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</si>
  <si>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</si>
  <si>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</si>
  <si>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</si>
  <si>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</si>
  <si>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</si>
  <si>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</si>
  <si>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</si>
  <si>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</si>
  <si>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</si>
  <si>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</si>
  <si>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</si>
  <si>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</si>
  <si>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</si>
  <si>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</si>
  <si>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</si>
  <si>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</si>
  <si>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</si>
  <si>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</si>
  <si>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</si>
  <si>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</si>
  <si>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</si>
  <si>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</si>
  <si>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</si>
  <si>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</si>
  <si>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</si>
  <si>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</si>
  <si>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</si>
  <si>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</si>
  <si>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</si>
  <si>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</si>
  <si>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</si>
  <si>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</si>
  <si>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</si>
  <si>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</si>
  <si>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</si>
  <si>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</si>
  <si>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</si>
  <si>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</si>
  <si>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</si>
  <si>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</si>
  <si>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</si>
  <si>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</si>
  <si>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</si>
  <si>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</si>
  <si>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</si>
  <si>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</si>
  <si>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</si>
  <si>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</si>
  <si>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</si>
  <si>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</si>
  <si>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</si>
  <si>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</si>
  <si>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</si>
  <si>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</si>
  <si>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</si>
  <si>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</si>
  <si>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</si>
  <si>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</si>
  <si>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</si>
  <si>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</si>
  <si>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</si>
  <si>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</si>
  <si>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</si>
  <si>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</si>
  <si>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</si>
  <si>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</si>
  <si>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</si>
  <si>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</si>
  <si>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</si>
  <si>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</si>
  <si>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</si>
  <si>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</si>
  <si>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</si>
  <si>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</si>
  <si>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</si>
  <si>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</si>
  <si>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</si>
  <si>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</si>
  <si>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</si>
  <si>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</si>
  <si>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</si>
  <si>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</si>
  <si>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</si>
  <si>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</si>
  <si>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</si>
  <si>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</si>
  <si>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</si>
  <si>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</si>
  <si>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</si>
  <si>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</si>
  <si>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</si>
  <si>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</si>
  <si>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</si>
  <si>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</si>
  <si>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</si>
  <si>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</si>
  <si>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</si>
  <si>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</si>
  <si>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</si>
  <si>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</si>
  <si>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</si>
  <si>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</si>
  <si>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</si>
  <si>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</si>
  <si>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</si>
  <si>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</si>
  <si>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</si>
  <si>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</si>
  <si>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</si>
  <si>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</si>
  <si>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</si>
  <si>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</si>
  <si>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</si>
  <si>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</si>
  <si>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</si>
  <si>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</si>
  <si>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</si>
  <si>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</si>
  <si>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</si>
  <si>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</si>
  <si>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</si>
  <si>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</si>
  <si>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</si>
  <si>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</si>
  <si>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</si>
  <si>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</si>
  <si>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</si>
  <si>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</si>
  <si>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</si>
  <si>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</si>
  <si>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</si>
  <si>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</si>
  <si>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</si>
  <si>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</si>
  <si>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</si>
  <si>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</si>
  <si>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</si>
  <si>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</si>
  <si>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</si>
  <si>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</si>
  <si>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</si>
  <si>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</si>
  <si>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</si>
  <si>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</si>
  <si>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</si>
  <si>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</si>
  <si>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</si>
  <si>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</si>
  <si>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</si>
  <si>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</si>
  <si>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</si>
  <si>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</si>
  <si>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</si>
  <si>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</si>
  <si>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</si>
  <si>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</si>
  <si>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</si>
  <si>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</si>
  <si>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</si>
  <si>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</si>
  <si>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</si>
  <si>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</si>
  <si>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</si>
  <si>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</si>
  <si>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</si>
  <si>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</si>
  <si>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</si>
  <si>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</si>
  <si>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</si>
  <si>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</si>
  <si>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</si>
  <si>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</si>
  <si>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</si>
  <si>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</si>
  <si>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</si>
  <si>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</si>
  <si>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</si>
  <si>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</si>
  <si>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</si>
  <si>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</si>
  <si>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</si>
  <si>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</si>
  <si>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</si>
  <si>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</si>
  <si>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</si>
  <si>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</si>
  <si>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</si>
  <si>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</si>
  <si>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</si>
  <si>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</si>
  <si>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</si>
  <si>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</si>
  <si>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</si>
  <si>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</si>
  <si>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</si>
  <si>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</si>
  <si>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</si>
  <si>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</si>
  <si>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</si>
  <si>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</si>
  <si>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</si>
  <si>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</si>
  <si>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</si>
  <si>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</si>
  <si>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</si>
  <si>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</si>
  <si>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</si>
  <si>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</si>
  <si>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</si>
  <si>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</si>
  <si>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</si>
  <si>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</si>
  <si>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</si>
  <si>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</si>
  <si>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</si>
  <si>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</si>
  <si>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</si>
  <si>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</si>
  <si>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</si>
  <si>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</si>
  <si>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</si>
  <si>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</si>
  <si>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</si>
  <si>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</si>
  <si>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</si>
  <si>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</si>
  <si>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</si>
  <si>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</si>
  <si>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</si>
  <si>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</si>
  <si>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</si>
  <si>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</si>
  <si>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</si>
  <si>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</si>
  <si>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</si>
  <si>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</si>
  <si>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</si>
  <si>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</si>
  <si>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</si>
  <si>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</si>
  <si>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</si>
  <si>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</si>
  <si>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</si>
  <si>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</si>
  <si>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</si>
  <si>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</si>
  <si>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</si>
  <si>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</si>
  <si>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</si>
  <si>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</si>
  <si>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</si>
  <si>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</si>
  <si>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</si>
  <si>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</si>
  <si>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</si>
  <si>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</si>
  <si>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</si>
  <si>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</si>
  <si>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</si>
  <si>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</si>
  <si>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</si>
  <si>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</si>
  <si>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</si>
  <si>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</si>
  <si>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</si>
  <si>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</si>
  <si>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</si>
  <si>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</si>
  <si>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</si>
  <si>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</si>
  <si>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</si>
  <si>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</si>
  <si>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</si>
  <si>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</si>
  <si>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</si>
  <si>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</si>
  <si>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</si>
  <si>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</si>
  <si>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</si>
  <si>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</si>
  <si>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</si>
  <si>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</si>
  <si>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</si>
  <si>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</si>
  <si>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</si>
  <si>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</si>
  <si>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</si>
  <si>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</si>
  <si>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</si>
  <si>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</si>
  <si>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</si>
  <si>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</si>
  <si>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</si>
  <si>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</si>
  <si>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</si>
  <si>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</si>
  <si>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</si>
  <si>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</si>
  <si>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</si>
  <si>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</si>
  <si>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</si>
  <si>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</si>
  <si>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</si>
  <si>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</si>
  <si>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</si>
  <si>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</si>
  <si>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</si>
  <si>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</si>
  <si>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</si>
  <si>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</si>
  <si>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</si>
  <si>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</si>
  <si>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</si>
  <si>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</si>
  <si>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</si>
  <si>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</si>
  <si>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</si>
  <si>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</si>
  <si>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</si>
  <si>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</si>
  <si>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</si>
  <si>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</si>
  <si>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</si>
  <si>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</si>
  <si>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</si>
  <si>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</si>
  <si>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</si>
  <si>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</si>
  <si>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</si>
  <si>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</si>
  <si>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</si>
  <si>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</si>
  <si>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</si>
  <si>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</si>
  <si>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</si>
  <si>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</si>
  <si>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</si>
  <si>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</si>
  <si>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</si>
  <si>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</si>
  <si>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</si>
  <si>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</si>
  <si>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</si>
  <si>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</si>
  <si>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</si>
  <si>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</si>
  <si>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</si>
  <si>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</si>
  <si>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</si>
  <si>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</si>
  <si>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</si>
  <si>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</si>
  <si>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</si>
  <si>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</si>
  <si>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</si>
  <si>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</si>
  <si>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</si>
  <si>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</si>
  <si>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</si>
  <si>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</si>
  <si>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</si>
  <si>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</si>
  <si>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</si>
  <si>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</si>
  <si>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</si>
  <si>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</si>
  <si>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</si>
  <si>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</si>
  <si>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</si>
  <si>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</si>
  <si>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</si>
  <si>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</si>
  <si>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</si>
  <si>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</si>
  <si>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</si>
  <si>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</si>
  <si>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</si>
  <si>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</si>
  <si>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</si>
  <si>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</si>
  <si>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</si>
  <si>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</si>
  <si>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</si>
  <si>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</si>
  <si>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</si>
  <si>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</si>
  <si>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</si>
  <si>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</si>
  <si>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</si>
  <si>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</si>
  <si>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</si>
  <si>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</si>
  <si>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</si>
  <si>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</si>
  <si>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</si>
  <si>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</si>
  <si>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</si>
  <si>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</si>
  <si>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</si>
  <si>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</si>
  <si>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</si>
  <si>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</si>
  <si>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</si>
  <si>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</si>
  <si>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</si>
  <si>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</si>
  <si>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</si>
  <si>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</si>
  <si>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</si>
  <si>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</si>
  <si>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</si>
  <si>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</si>
  <si>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</si>
  <si>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</si>
  <si>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</si>
  <si>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</si>
  <si>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</si>
  <si>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</si>
  <si>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</si>
  <si>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</si>
  <si>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</si>
  <si>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</si>
  <si>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</si>
  <si>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</si>
  <si>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</si>
  <si>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</si>
  <si>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</si>
  <si>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</si>
  <si>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</si>
  <si>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</si>
  <si>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</si>
  <si>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</si>
  <si>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</si>
  <si>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</si>
  <si>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</si>
  <si>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</si>
  <si>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</si>
  <si>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</si>
  <si>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</si>
  <si>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</si>
  <si>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</si>
  <si>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</si>
  <si>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</si>
  <si>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</si>
  <si>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</si>
  <si>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</si>
  <si>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</si>
  <si>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</si>
  <si>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</si>
  <si>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</si>
  <si>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</si>
  <si>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</si>
  <si>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</si>
  <si>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</si>
  <si>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</si>
  <si>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</si>
  <si>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</si>
  <si>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</si>
  <si>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</si>
  <si>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</si>
  <si>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</si>
  <si>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</si>
  <si>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</si>
  <si>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</si>
  <si>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</si>
  <si>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</si>
  <si>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</si>
  <si>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</si>
  <si>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</si>
  <si>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</si>
  <si>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</si>
  <si>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</si>
  <si>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</si>
  <si>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</si>
  <si>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</si>
  <si>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</si>
  <si>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</si>
  <si>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</si>
  <si>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</si>
  <si>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</si>
  <si>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</si>
  <si>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</si>
  <si>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</si>
  <si>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</si>
  <si>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</si>
  <si>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</si>
  <si>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</si>
  <si>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</si>
  <si>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</si>
  <si>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</si>
  <si>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</si>
  <si>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</si>
  <si>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</si>
  <si>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</si>
  <si>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</si>
  <si>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</si>
  <si>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</si>
  <si>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</si>
  <si>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</si>
  <si>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</si>
  <si>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</si>
  <si>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</si>
  <si>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</si>
  <si>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</si>
  <si>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</si>
  <si>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</si>
  <si>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</si>
  <si>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</si>
  <si>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</si>
  <si>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</si>
  <si>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</si>
  <si>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</si>
  <si>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</si>
  <si>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</si>
  <si>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</si>
  <si>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</si>
  <si>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</si>
  <si>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</si>
  <si>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</si>
  <si>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</si>
  <si>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</si>
  <si>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</si>
  <si>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</si>
  <si>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</si>
  <si>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</si>
  <si>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</si>
  <si>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</si>
  <si>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</si>
  <si>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</si>
  <si>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</si>
  <si>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</si>
  <si>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</si>
  <si>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</si>
  <si>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</si>
  <si>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</si>
  <si>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</si>
  <si>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</si>
  <si>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</si>
  <si>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</si>
  <si>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</si>
  <si>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</si>
  <si>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</si>
  <si>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</si>
  <si>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</si>
  <si>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</si>
  <si>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</si>
  <si>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</si>
  <si>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</si>
  <si>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</si>
  <si>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</si>
  <si>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</si>
  <si>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</si>
  <si>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</si>
  <si>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</si>
  <si>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</si>
  <si>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</si>
  <si>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</si>
  <si>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</si>
  <si>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</si>
  <si>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</si>
  <si>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</si>
  <si>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</si>
  <si>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</si>
  <si>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</si>
  <si>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</si>
  <si>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</si>
  <si>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</si>
  <si>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</si>
  <si>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</si>
  <si>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</si>
  <si>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</si>
  <si>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</si>
  <si>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</si>
  <si>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</si>
  <si>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</si>
  <si>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</si>
  <si>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</si>
  <si>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</si>
  <si>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</si>
  <si>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</si>
  <si>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</si>
  <si>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</si>
  <si>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</si>
  <si>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</si>
  <si>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</si>
  <si>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</si>
  <si>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</si>
  <si>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</si>
  <si>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</si>
  <si>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</si>
  <si>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</si>
  <si>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</si>
  <si>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</si>
  <si>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</si>
  <si>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</si>
  <si>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</si>
  <si>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</si>
  <si>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</si>
  <si>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</si>
  <si>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</si>
  <si>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</si>
  <si>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</si>
  <si>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</si>
  <si>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</si>
  <si>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</si>
  <si>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</si>
  <si>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</si>
  <si>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</si>
  <si>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</si>
  <si>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</si>
  <si>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</si>
  <si>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</si>
  <si>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</si>
  <si>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</si>
  <si>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</si>
  <si>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</si>
  <si>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</si>
  <si>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</si>
  <si>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</si>
  <si>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</si>
  <si>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</si>
  <si>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</si>
  <si>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</si>
  <si>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</si>
  <si>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</si>
  <si>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</si>
  <si>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</si>
  <si>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</si>
  <si>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</si>
  <si>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</si>
  <si>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</si>
  <si>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</si>
  <si>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</si>
  <si>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</si>
  <si>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</si>
  <si>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</si>
  <si>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</si>
  <si>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</si>
  <si>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</si>
  <si>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</si>
  <si>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</si>
  <si>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</si>
  <si>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</si>
  <si>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</si>
  <si>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</si>
  <si>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</si>
  <si>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</si>
  <si>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</si>
  <si>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</si>
  <si>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</si>
  <si>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</si>
  <si>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</si>
  <si>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</si>
  <si>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</si>
  <si>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</si>
  <si>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</si>
  <si>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</si>
  <si>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</si>
  <si>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</si>
  <si>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</si>
  <si>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</si>
  <si>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</si>
  <si>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</si>
  <si>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</si>
  <si>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</si>
  <si>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</si>
  <si>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</si>
  <si>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</si>
  <si>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</si>
  <si>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</si>
  <si>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</si>
  <si>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</si>
  <si>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</si>
  <si>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</si>
  <si>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</si>
  <si>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</si>
  <si>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</si>
  <si>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</si>
  <si>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</si>
  <si>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</si>
  <si>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</si>
  <si>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</si>
  <si>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</si>
  <si>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</si>
  <si>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</si>
  <si>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</si>
  <si>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</si>
  <si>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</si>
  <si>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</si>
  <si>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</si>
  <si>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</si>
  <si>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</si>
  <si>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</si>
  <si>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</si>
  <si>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</si>
  <si>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</si>
  <si>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</si>
  <si>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</si>
  <si>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</si>
  <si>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</si>
  <si>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</si>
  <si>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</si>
  <si>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</si>
  <si>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</si>
  <si>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</si>
  <si>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</si>
  <si>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</si>
  <si>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</si>
  <si>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</si>
  <si>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</si>
  <si>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</si>
  <si>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</si>
  <si>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</si>
  <si>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</si>
  <si>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</si>
  <si>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</si>
  <si>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</si>
  <si>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</si>
  <si>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</si>
  <si>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</si>
  <si>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</si>
  <si>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</si>
  <si>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</si>
  <si>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</si>
  <si>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</si>
  <si>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</si>
  <si>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</si>
  <si>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</si>
  <si>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</si>
  <si>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</si>
  <si>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</si>
  <si>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</si>
  <si>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</si>
  <si>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</si>
  <si>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</si>
  <si>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</si>
  <si>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</si>
  <si>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</si>
  <si>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</si>
  <si>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</si>
  <si>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</si>
  <si>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</si>
  <si>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</si>
  <si>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</si>
  <si>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</si>
  <si>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</si>
  <si>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</si>
  <si>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</si>
  <si>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</si>
  <si>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</si>
  <si>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</si>
  <si>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</si>
  <si>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</si>
  <si>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</si>
  <si>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</si>
  <si>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</si>
  <si>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</si>
  <si>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</si>
  <si>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</si>
  <si>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</si>
  <si>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</si>
  <si>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</si>
  <si>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</si>
  <si>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</si>
  <si>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</si>
  <si>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</si>
  <si>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</si>
  <si>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</si>
  <si>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</si>
  <si>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</si>
  <si>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</si>
  <si>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</si>
  <si>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</si>
  <si>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</si>
  <si>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</si>
  <si>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</si>
  <si>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</si>
  <si>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</si>
  <si>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</si>
  <si>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</si>
  <si>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</si>
  <si>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</si>
  <si>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</si>
  <si>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</si>
  <si>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</si>
  <si>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</si>
  <si>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</si>
  <si>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</si>
  <si>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</si>
  <si>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</si>
  <si>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</si>
  <si>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</si>
  <si>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</si>
  <si>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</si>
  <si>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</si>
  <si>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</si>
  <si>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</si>
  <si>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</si>
  <si>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</si>
  <si>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</si>
  <si>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</si>
  <si>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</si>
  <si>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</si>
  <si>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</si>
  <si>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</si>
  <si>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</si>
  <si>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</si>
  <si>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</si>
  <si>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</si>
  <si>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</si>
  <si>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</si>
  <si>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</si>
  <si>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</si>
  <si>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</si>
  <si>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</si>
  <si>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</si>
  <si>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</si>
  <si>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</si>
  <si>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</si>
  <si>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</si>
  <si>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</si>
  <si>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</si>
  <si>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</si>
  <si>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</si>
  <si>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</si>
  <si>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</si>
  <si>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</si>
  <si>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</si>
  <si>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</si>
  <si>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</si>
  <si>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</si>
  <si>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</si>
  <si>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</si>
  <si>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</si>
  <si>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</si>
  <si>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</si>
  <si>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</si>
  <si>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</si>
  <si>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</si>
  <si>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</si>
  <si>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</si>
  <si>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</si>
  <si>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</si>
  <si>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</si>
  <si>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</si>
  <si>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</si>
  <si>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</si>
  <si>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</si>
  <si>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</si>
  <si>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</si>
  <si>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</si>
  <si>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</si>
  <si>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</si>
  <si>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</si>
  <si>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</si>
  <si>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</si>
  <si>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</si>
  <si>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</si>
  <si>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</si>
  <si>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</si>
  <si>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</si>
  <si>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</si>
  <si>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</si>
  <si>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</si>
  <si>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</si>
  <si>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</si>
  <si>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</si>
  <si>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</si>
  <si>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</si>
  <si>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</si>
  <si>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</si>
  <si>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</si>
  <si>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</si>
  <si>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</si>
  <si>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</si>
  <si>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</si>
  <si>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</si>
  <si>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</si>
  <si>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</si>
  <si>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</si>
  <si>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</si>
  <si>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</si>
  <si>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</si>
  <si>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</si>
  <si>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</si>
  <si>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</si>
  <si>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</si>
  <si>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</si>
  <si>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</si>
  <si>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</si>
  <si>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</si>
  <si>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</si>
  <si>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</si>
  <si>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</si>
  <si>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</si>
  <si>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</si>
  <si>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</si>
  <si>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</si>
  <si>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</si>
  <si>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</si>
  <si>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</si>
  <si>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</si>
  <si>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</si>
  <si>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</si>
  <si>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</si>
  <si>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</si>
  <si>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</si>
  <si>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</si>
  <si>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</si>
  <si>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</si>
  <si>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</si>
  <si>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</si>
  <si>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</si>
  <si>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</si>
  <si>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</si>
  <si>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</si>
  <si>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</si>
  <si>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</si>
  <si>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</si>
  <si>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</si>
  <si>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</si>
  <si>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</si>
  <si>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</si>
  <si>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</si>
  <si>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</si>
  <si>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</si>
  <si>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</si>
  <si>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</si>
  <si>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</si>
  <si>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</si>
  <si>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</si>
  <si>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</si>
  <si>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</si>
  <si>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</si>
  <si>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</si>
  <si>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</si>
  <si>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</si>
  <si>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</si>
  <si>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</si>
  <si>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</si>
  <si>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</si>
  <si>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</si>
  <si>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</si>
  <si>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</si>
  <si>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</si>
  <si>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</si>
  <si>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</si>
  <si>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</si>
  <si>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</si>
  <si>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</si>
  <si>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</si>
  <si>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</si>
  <si>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</si>
  <si>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</si>
  <si>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</si>
  <si>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</si>
  <si>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</si>
  <si>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</si>
  <si>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</si>
  <si>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</si>
  <si>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</si>
  <si>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</si>
  <si>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</si>
  <si>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</si>
  <si>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</si>
  <si>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</si>
  <si>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</si>
  <si>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</si>
  <si>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</si>
  <si>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</si>
  <si>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</si>
  <si>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</si>
  <si>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</si>
  <si>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</si>
  <si>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</si>
  <si>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</si>
  <si>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</si>
  <si>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</si>
  <si>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</si>
  <si>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</si>
  <si>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</si>
  <si>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</si>
  <si>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</si>
  <si>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</si>
  <si>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</si>
  <si>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</si>
  <si>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</si>
  <si>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</si>
  <si>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</si>
  <si>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</si>
  <si>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</si>
  <si>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</si>
  <si>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</si>
  <si>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</si>
  <si>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</si>
  <si>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</si>
  <si>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</si>
  <si>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</si>
  <si>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</si>
  <si>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</si>
  <si>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</si>
  <si>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</si>
  <si>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</si>
  <si>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</si>
  <si>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</si>
  <si>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</si>
  <si>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</si>
  <si>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</si>
  <si>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</si>
  <si>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</si>
  <si>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</si>
  <si>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</si>
  <si>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</si>
  <si>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</si>
  <si>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</si>
  <si>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</si>
  <si>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</si>
  <si>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</si>
  <si>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</si>
  <si>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</si>
  <si>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</si>
  <si>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</si>
  <si>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</si>
  <si>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</si>
  <si>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</si>
  <si>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</si>
  <si>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</si>
  <si>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</si>
  <si>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</si>
  <si>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</si>
  <si>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</si>
  <si>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</si>
  <si>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</si>
  <si>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</si>
  <si>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</si>
  <si>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</si>
  <si>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</si>
  <si>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</si>
  <si>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</si>
  <si>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</si>
  <si>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</si>
  <si>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</si>
  <si>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</si>
  <si>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</si>
  <si>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</si>
  <si>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</si>
  <si>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</si>
  <si>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</si>
  <si>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</si>
  <si>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</si>
  <si>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</si>
  <si>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</si>
  <si>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</si>
  <si>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</si>
  <si>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</si>
  <si>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</si>
  <si>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</si>
  <si>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</si>
  <si>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</si>
  <si>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</si>
  <si>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</si>
  <si>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</si>
  <si>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</si>
  <si>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</si>
  <si>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</si>
  <si>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</si>
  <si>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</si>
  <si>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</si>
  <si>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</si>
  <si>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</si>
  <si>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</si>
  <si>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</si>
  <si>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</si>
  <si>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</si>
  <si>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</si>
  <si>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</si>
  <si>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</si>
  <si>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</si>
  <si>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</si>
  <si>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</si>
  <si>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</si>
  <si>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</si>
  <si>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</si>
  <si>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</si>
  <si>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</si>
  <si>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</si>
  <si>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</si>
  <si>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</si>
  <si>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</si>
  <si>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</si>
  <si>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</si>
  <si>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</si>
  <si>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</si>
  <si>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</si>
  <si>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</si>
  <si>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</si>
  <si>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</si>
  <si>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</si>
  <si>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</si>
  <si>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</si>
  <si>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</si>
  <si>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</si>
  <si>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</si>
  <si>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</si>
  <si>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</si>
  <si>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</si>
  <si>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</si>
  <si>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</si>
  <si>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</si>
  <si>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</si>
  <si>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</si>
  <si>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</si>
  <si>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</si>
  <si>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</si>
  <si>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</si>
  <si>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</si>
  <si>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</si>
  <si>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</si>
  <si>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</si>
  <si>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</si>
  <si>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</si>
  <si>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</si>
  <si>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</si>
  <si>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</si>
  <si>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</si>
  <si>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</si>
  <si>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</si>
  <si>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</si>
  <si>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</si>
  <si>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</si>
  <si>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</si>
  <si>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</si>
  <si>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</si>
  <si>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</si>
  <si>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</si>
  <si>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</si>
  <si>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</si>
  <si>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</si>
  <si>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</si>
  <si>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</si>
  <si>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</si>
  <si>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</si>
  <si>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</si>
  <si>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</si>
  <si>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</si>
  <si>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</si>
  <si>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</si>
  <si>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</si>
  <si>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</si>
  <si>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</si>
  <si>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</si>
  <si>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</si>
  <si>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</si>
  <si>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</si>
  <si>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</si>
  <si>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</si>
  <si>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</si>
  <si>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</si>
  <si>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</si>
  <si>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</si>
  <si>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</si>
  <si>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</si>
  <si>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</si>
  <si>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</si>
  <si>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</si>
  <si>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</si>
  <si>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</si>
  <si>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</si>
  <si>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</si>
  <si>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</si>
  <si>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</si>
  <si>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</si>
  <si>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</si>
  <si>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</si>
  <si>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</si>
  <si>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</si>
  <si>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</si>
  <si>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</si>
  <si>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</si>
  <si>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</si>
  <si>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</si>
  <si>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</si>
  <si>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</si>
  <si>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</si>
  <si>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</si>
  <si>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</si>
  <si>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</si>
  <si>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</si>
  <si>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</si>
  <si>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</si>
  <si>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</si>
  <si>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</si>
  <si>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</si>
  <si>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</si>
  <si>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</si>
  <si>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</si>
  <si>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</si>
  <si>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</si>
  <si>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</si>
  <si>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</si>
  <si>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</si>
  <si>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</si>
  <si>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</si>
  <si>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</si>
  <si>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</si>
  <si>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</si>
  <si>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</si>
  <si>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</si>
  <si>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</si>
  <si>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</si>
  <si>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</si>
  <si>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</si>
  <si>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</si>
  <si>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</si>
  <si>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</si>
  <si>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</si>
  <si>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</si>
  <si>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</si>
  <si>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</si>
  <si>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</si>
  <si>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</si>
  <si>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</si>
  <si>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</si>
  <si>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</si>
  <si>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</si>
  <si>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</si>
  <si>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</si>
  <si>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</si>
  <si>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</si>
  <si>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</si>
  <si>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</si>
  <si>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</si>
  <si>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</si>
  <si>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</si>
  <si>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</si>
  <si>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</si>
  <si>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</si>
  <si>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</si>
  <si>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</si>
  <si>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</si>
  <si>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</si>
  <si>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</si>
  <si>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</si>
  <si>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</si>
  <si>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</si>
  <si>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</si>
  <si>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</si>
  <si>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</si>
  <si>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</si>
  <si>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</si>
  <si>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</si>
  <si>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</si>
  <si>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</si>
  <si>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</si>
  <si>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</si>
  <si>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</si>
  <si>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</si>
  <si>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</si>
  <si>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</si>
  <si>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</si>
  <si>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</si>
  <si>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</si>
  <si>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</si>
  <si>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</si>
  <si>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</si>
  <si>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</si>
  <si>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</si>
  <si>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</si>
  <si>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</si>
  <si>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</si>
  <si>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</si>
  <si>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</si>
  <si>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</si>
  <si>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</si>
  <si>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</si>
  <si>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</si>
  <si>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</si>
  <si>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</si>
  <si>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</si>
  <si>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</si>
  <si>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</si>
  <si>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</si>
  <si>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</si>
  <si>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</si>
  <si>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</si>
  <si>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</si>
  <si>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</si>
  <si>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</si>
  <si>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</si>
  <si>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</si>
  <si>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</si>
  <si>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</si>
  <si>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</si>
  <si>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</si>
  <si>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</si>
  <si>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</si>
  <si>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</si>
  <si>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</si>
  <si>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</si>
  <si>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</si>
  <si>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</si>
  <si>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</si>
  <si>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</si>
  <si>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</si>
  <si>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</si>
  <si>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</si>
  <si>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</si>
  <si>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</si>
  <si>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</si>
  <si>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</si>
  <si>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</si>
  <si>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</si>
  <si>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</si>
  <si>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</si>
  <si>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</si>
  <si>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</si>
  <si>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</si>
  <si>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</si>
  <si>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</si>
  <si>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</si>
  <si>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</si>
  <si>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</si>
  <si>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</si>
  <si>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</si>
  <si>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</si>
  <si>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</si>
  <si>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</si>
  <si>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</si>
  <si>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</si>
  <si>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</si>
  <si>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</si>
  <si>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</si>
  <si>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</si>
  <si>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</si>
  <si>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</si>
  <si>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</si>
  <si>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</si>
  <si>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</si>
  <si>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</si>
  <si>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</si>
  <si>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</si>
  <si>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</si>
  <si>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</si>
  <si>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</si>
  <si>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</si>
  <si>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</si>
  <si>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</si>
  <si>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</si>
  <si>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</si>
  <si>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</si>
  <si>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</si>
  <si>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</si>
  <si>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</si>
  <si>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</si>
  <si>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</si>
  <si>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</si>
  <si>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</si>
  <si>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</si>
  <si>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</si>
  <si>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</si>
  <si>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</si>
  <si>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</si>
  <si>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</si>
  <si>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</si>
  <si>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</si>
  <si>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</si>
  <si>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</si>
  <si>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</si>
  <si>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</si>
  <si>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</si>
  <si>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</si>
  <si>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</si>
  <si>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</si>
  <si>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</si>
  <si>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</si>
  <si>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</si>
  <si>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</si>
  <si>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</si>
  <si>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</si>
  <si>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</si>
  <si>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</si>
  <si>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</si>
  <si>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</si>
  <si>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</si>
  <si>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</si>
  <si>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</si>
  <si>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</si>
  <si>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</si>
  <si>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</si>
  <si>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</si>
  <si>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</si>
  <si>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</si>
  <si>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</si>
  <si>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</si>
  <si>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</si>
  <si>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</si>
  <si>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</si>
  <si>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</si>
  <si>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</si>
  <si>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</si>
  <si>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</si>
  <si>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</si>
  <si>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</si>
  <si>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</si>
  <si>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</si>
  <si>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</si>
  <si>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</si>
  <si>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</si>
  <si>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</si>
  <si>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</si>
  <si>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</si>
  <si>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</si>
  <si>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</si>
  <si>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</si>
  <si>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</si>
  <si>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</si>
  <si>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</si>
  <si>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</si>
  <si>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</si>
  <si>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</si>
  <si>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</si>
  <si>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</si>
  <si>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</si>
  <si>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</si>
  <si>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</si>
  <si>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</si>
  <si>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</si>
  <si>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</si>
  <si>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</si>
  <si>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</si>
  <si>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</si>
  <si>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</si>
  <si>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</si>
  <si>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</si>
  <si>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</si>
  <si>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</si>
  <si>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</si>
  <si>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</si>
  <si>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</si>
  <si>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</si>
  <si>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</si>
  <si>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</si>
  <si>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</si>
  <si>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</si>
  <si>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</si>
  <si>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</si>
  <si>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</si>
  <si>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</si>
  <si>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</si>
  <si>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</si>
  <si>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</si>
  <si>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</si>
  <si>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</si>
  <si>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</si>
  <si>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</si>
  <si>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</si>
  <si>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</si>
  <si>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</si>
  <si>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</si>
  <si>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</si>
  <si>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</si>
  <si>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</si>
  <si>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</si>
  <si>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</si>
  <si>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</si>
  <si>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</si>
  <si>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</si>
  <si>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</si>
  <si>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</si>
  <si>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</si>
  <si>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</si>
  <si>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</si>
  <si>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</si>
  <si>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</si>
  <si>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</si>
  <si>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</si>
  <si>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</si>
  <si>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</si>
  <si>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</si>
  <si>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</si>
  <si>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</si>
  <si>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</si>
  <si>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</si>
  <si>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</si>
  <si>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</si>
  <si>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</si>
  <si>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</si>
  <si>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</si>
  <si>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</si>
  <si>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</si>
  <si>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</si>
  <si>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</si>
  <si>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</si>
  <si>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</si>
  <si>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</si>
  <si>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</si>
  <si>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</si>
  <si>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</si>
  <si>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</si>
  <si>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</si>
  <si>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</si>
  <si>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</si>
  <si>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</si>
  <si>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</si>
  <si>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</si>
  <si>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</si>
  <si>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</si>
  <si>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</si>
  <si>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</si>
  <si>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</si>
  <si>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</si>
  <si>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</si>
  <si>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</si>
  <si>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</si>
  <si>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</si>
  <si>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</si>
  <si>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</si>
  <si>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</si>
  <si>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</si>
  <si>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</si>
  <si>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</si>
  <si>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</si>
  <si>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</si>
  <si>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</si>
  <si>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</si>
  <si>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</si>
  <si>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</si>
  <si>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</si>
  <si>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</si>
  <si>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</si>
  <si>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</si>
  <si>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</si>
  <si>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</si>
  <si>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</si>
  <si>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</si>
  <si>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</si>
  <si>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</si>
  <si>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</si>
  <si>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</si>
  <si>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</si>
  <si>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</si>
  <si>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</si>
  <si>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</si>
  <si>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</si>
  <si>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</si>
  <si>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</si>
  <si>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</si>
  <si>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</si>
  <si>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</si>
  <si>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</si>
  <si>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</si>
  <si>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</si>
  <si>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</si>
  <si>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</si>
  <si>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</si>
  <si>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</si>
  <si>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</si>
  <si>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</si>
  <si>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</si>
  <si>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</si>
  <si>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</si>
  <si>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</si>
  <si>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</si>
  <si>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</si>
  <si>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</si>
  <si>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</si>
  <si>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</si>
  <si>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</si>
  <si>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</si>
  <si>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</si>
  <si>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</si>
  <si>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</si>
  <si>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</si>
  <si>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</si>
  <si>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</si>
  <si>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</si>
  <si>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</si>
  <si>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</si>
  <si>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</si>
  <si>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</si>
  <si>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</si>
  <si>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</si>
  <si>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</si>
  <si>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</si>
  <si>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</si>
  <si>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</si>
  <si>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</si>
  <si>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</si>
  <si>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</si>
  <si>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</si>
  <si>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</si>
  <si>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</si>
  <si>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</si>
  <si>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</si>
  <si>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</si>
  <si>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</si>
  <si>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</si>
  <si>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</si>
  <si>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</si>
  <si>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</si>
  <si>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</si>
  <si>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</si>
  <si>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</si>
  <si>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</si>
  <si>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</si>
  <si>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</si>
  <si>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</si>
  <si>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</si>
  <si>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</si>
  <si>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</si>
  <si>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</si>
  <si>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</si>
  <si>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</si>
  <si>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</si>
  <si>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</si>
  <si>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</si>
  <si>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</si>
  <si>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</si>
  <si>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</si>
  <si>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</si>
  <si>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</si>
  <si>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</si>
  <si>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</si>
  <si>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</si>
  <si>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</si>
  <si>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</si>
  <si>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</si>
  <si>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</si>
  <si>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</si>
  <si>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</si>
  <si>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</si>
  <si>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</si>
  <si>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</si>
  <si>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</si>
  <si>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</si>
  <si>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</si>
  <si>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</si>
  <si>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</si>
  <si>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</si>
  <si>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</si>
  <si>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</si>
  <si>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</si>
  <si>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</si>
  <si>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</si>
  <si>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</si>
  <si>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</si>
  <si>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</si>
  <si>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</si>
  <si>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</si>
  <si>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</si>
  <si>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</si>
  <si>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</si>
  <si>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</si>
  <si>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</si>
  <si>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</si>
  <si>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</si>
  <si>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</si>
  <si>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</si>
  <si>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</si>
  <si>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</si>
  <si>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</si>
  <si>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</si>
  <si>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</si>
  <si>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</si>
  <si>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</si>
  <si>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</si>
  <si>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</si>
  <si>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</si>
  <si>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</si>
  <si>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</si>
  <si>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</si>
  <si>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</si>
  <si>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</si>
  <si>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</si>
  <si>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</si>
  <si>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</si>
  <si>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</si>
  <si>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</si>
  <si>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</si>
  <si>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</si>
  <si>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</si>
  <si>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</si>
  <si>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</si>
  <si>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</si>
  <si>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</si>
  <si>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</si>
  <si>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</si>
  <si>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</si>
  <si>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</si>
  <si>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</si>
  <si>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</si>
  <si>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</si>
  <si>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</si>
  <si>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</si>
  <si>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</si>
  <si>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</si>
  <si>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</si>
  <si>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</si>
  <si>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</si>
  <si>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</si>
  <si>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</si>
  <si>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</si>
  <si>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</si>
  <si>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</si>
  <si>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</si>
  <si>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</si>
  <si>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</si>
  <si>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</si>
  <si>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</si>
  <si>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</si>
  <si>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</si>
  <si>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</si>
  <si>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</si>
  <si>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</si>
  <si>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</si>
  <si>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</si>
  <si>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</si>
  <si>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</si>
  <si>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</si>
  <si>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</si>
  <si>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</si>
  <si>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</si>
  <si>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</si>
  <si>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</si>
  <si>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</si>
  <si>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</si>
  <si>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</si>
  <si>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</si>
  <si>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</si>
  <si>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</si>
  <si>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</si>
  <si>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</si>
  <si>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</si>
  <si>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</si>
  <si>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</si>
  <si>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</si>
  <si>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</si>
  <si>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</si>
  <si>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</si>
  <si>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</si>
  <si>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</si>
  <si>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</si>
  <si>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</si>
  <si>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</si>
  <si>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</si>
  <si>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</si>
  <si>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</si>
  <si>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</si>
  <si>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</si>
  <si>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</si>
  <si>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</si>
  <si>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</si>
  <si>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</si>
  <si>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</si>
  <si>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</si>
  <si>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</si>
  <si>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</si>
  <si>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</si>
  <si>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</si>
  <si>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</si>
  <si>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</si>
  <si>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</si>
  <si>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</si>
  <si>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</si>
  <si>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</si>
  <si>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</si>
  <si>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</si>
  <si>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</si>
  <si>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</si>
  <si>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</si>
  <si>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</si>
  <si>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</si>
  <si>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</si>
  <si>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</si>
  <si>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</si>
  <si>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</si>
  <si>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</si>
  <si>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</si>
  <si>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</si>
  <si>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</si>
  <si>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</si>
  <si>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</si>
  <si>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</si>
  <si>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</si>
  <si>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</si>
  <si>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</si>
  <si>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</si>
  <si>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</si>
  <si>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</si>
  <si>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</si>
  <si>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</si>
  <si>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</si>
  <si>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</si>
  <si>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</si>
  <si>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</si>
  <si>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</si>
  <si>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</si>
  <si>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</si>
  <si>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</si>
  <si>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</si>
  <si>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</si>
  <si>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</si>
  <si>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</si>
  <si>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</si>
  <si>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</si>
  <si>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</si>
  <si>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</si>
  <si>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</si>
  <si>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</si>
  <si>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</si>
  <si>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</si>
  <si>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</si>
  <si>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</si>
  <si>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</si>
  <si>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</si>
  <si>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</si>
  <si>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</si>
  <si>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</si>
  <si>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</si>
  <si>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</si>
  <si>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</si>
  <si>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</si>
  <si>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</si>
  <si>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</si>
  <si>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</si>
  <si>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</si>
  <si>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</si>
  <si>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</si>
  <si>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</si>
  <si>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</si>
  <si>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</si>
  <si>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</si>
  <si>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</si>
  <si>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</si>
  <si>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</si>
  <si>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</si>
  <si>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</si>
  <si>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</si>
  <si>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</si>
  <si>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</si>
  <si>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</si>
  <si>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</si>
  <si>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</si>
  <si>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</si>
  <si>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</si>
  <si>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</si>
  <si>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</si>
  <si>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</si>
  <si>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</si>
  <si>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</si>
  <si>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</si>
  <si>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</si>
  <si>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</si>
  <si>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</si>
  <si>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</si>
  <si>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</si>
  <si>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</si>
  <si>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</si>
  <si>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</si>
  <si>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</si>
  <si>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</si>
  <si>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</si>
  <si>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</si>
  <si>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</si>
  <si>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</si>
  <si>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</si>
  <si>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</si>
  <si>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</si>
  <si>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</si>
  <si>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</si>
  <si>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</si>
  <si>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</si>
  <si>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</si>
  <si>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</si>
  <si>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</si>
  <si>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</si>
  <si>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</si>
  <si>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</si>
  <si>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</si>
  <si>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</si>
  <si>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</si>
  <si>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</si>
  <si>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</si>
  <si>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</si>
  <si>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</si>
  <si>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</si>
  <si>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</si>
  <si>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</si>
  <si>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</si>
  <si>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</si>
  <si>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</si>
  <si>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</si>
  <si>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</si>
  <si>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</si>
  <si>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</si>
  <si>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</si>
  <si>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</si>
  <si>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</si>
  <si>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</si>
  <si>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</si>
  <si>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</si>
  <si>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</si>
  <si>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</si>
  <si>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</si>
  <si>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</si>
  <si>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</si>
  <si>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</si>
  <si>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</si>
  <si>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</si>
  <si>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</si>
  <si>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</si>
  <si>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</si>
  <si>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</si>
  <si>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</si>
  <si>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</si>
  <si>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</si>
  <si>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</si>
  <si>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</si>
  <si>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</si>
  <si>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</si>
  <si>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</si>
  <si>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</si>
  <si>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</si>
  <si>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</si>
  <si>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</si>
  <si>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</si>
  <si>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</si>
  <si>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</si>
  <si>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</si>
  <si>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</si>
  <si>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</si>
  <si>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</si>
  <si>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</si>
  <si>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</si>
  <si>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</si>
  <si>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</si>
  <si>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</si>
  <si>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</si>
  <si>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</si>
  <si>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</si>
  <si>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</si>
  <si>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</si>
  <si>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</si>
  <si>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</si>
  <si>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</si>
  <si>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</si>
  <si>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</si>
  <si>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</si>
  <si>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</si>
  <si>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</si>
  <si>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</si>
  <si>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</si>
  <si>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</si>
  <si>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</si>
  <si>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</si>
  <si>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</si>
  <si>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</si>
  <si>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</si>
  <si>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</si>
  <si>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</si>
  <si>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</si>
  <si>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</si>
  <si>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</si>
  <si>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</si>
  <si>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</si>
  <si>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</si>
  <si>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</si>
  <si>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</si>
  <si>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</si>
  <si>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</si>
  <si>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</si>
  <si>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</si>
  <si>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</si>
  <si>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</si>
  <si>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</si>
  <si>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</si>
  <si>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</si>
  <si>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</si>
  <si>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</si>
  <si>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</si>
  <si>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</si>
  <si>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</si>
  <si>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</si>
  <si>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</si>
  <si>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</si>
  <si>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</si>
  <si>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</si>
  <si>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</si>
  <si>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</si>
  <si>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</si>
  <si>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</si>
  <si>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</si>
  <si>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</si>
  <si>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</si>
  <si>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</si>
  <si>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</si>
  <si>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</si>
  <si>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</si>
  <si>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</si>
  <si>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</si>
  <si>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</si>
  <si>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</si>
  <si>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</si>
  <si>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</si>
  <si>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</si>
  <si>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</si>
  <si>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</si>
  <si>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</si>
  <si>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</si>
  <si>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</si>
  <si>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</si>
  <si>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</si>
  <si>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</si>
  <si>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</si>
  <si>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</si>
  <si>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</si>
  <si>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</si>
  <si>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</si>
  <si>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</si>
  <si>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</si>
  <si>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</si>
  <si>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</si>
  <si>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</si>
  <si>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</si>
  <si>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</si>
  <si>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</si>
  <si>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</si>
  <si>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</si>
  <si>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</si>
  <si>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</si>
  <si>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</si>
  <si>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</si>
  <si>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</si>
  <si>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</si>
  <si>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</si>
  <si>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</si>
  <si>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</si>
  <si>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</si>
  <si>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</si>
  <si>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</si>
  <si>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</si>
  <si>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</si>
  <si>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</si>
  <si>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</si>
  <si>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</si>
  <si>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</si>
  <si>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</si>
  <si>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</si>
  <si>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</si>
  <si>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</si>
  <si>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</si>
  <si>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</si>
  <si>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</si>
  <si>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</si>
  <si>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</si>
  <si>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</si>
  <si>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</si>
  <si>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</si>
  <si>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</si>
  <si>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</si>
  <si>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</si>
  <si>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</si>
  <si>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</si>
  <si>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</si>
  <si>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</si>
  <si>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</si>
  <si>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</si>
  <si>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</si>
  <si>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</si>
  <si>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</si>
  <si>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</si>
  <si>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</si>
  <si>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</si>
  <si>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</si>
  <si>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</si>
  <si>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</si>
  <si>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</si>
  <si>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</si>
  <si>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</si>
  <si>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</si>
  <si>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</si>
  <si>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</si>
  <si>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</si>
  <si>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</si>
  <si>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</si>
  <si>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</si>
  <si>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</si>
  <si>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</si>
  <si>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</si>
  <si>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</si>
  <si>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</si>
  <si>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</si>
  <si>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</si>
  <si>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</si>
  <si>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</si>
  <si>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</si>
  <si>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</si>
  <si>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</si>
  <si>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</si>
  <si>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</si>
  <si>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</si>
  <si>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</si>
  <si>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</si>
  <si>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</si>
  <si>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</si>
  <si>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</si>
  <si>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</si>
  <si>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</si>
  <si>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</si>
  <si>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</si>
  <si>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</si>
  <si>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</si>
  <si>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</si>
  <si>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</si>
  <si>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</si>
  <si>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</si>
  <si>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</si>
  <si>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</si>
  <si>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</si>
  <si>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</si>
  <si>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</si>
  <si>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</si>
  <si>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</si>
  <si>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</si>
  <si>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</si>
  <si>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</si>
  <si>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</si>
  <si>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</si>
  <si>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</si>
  <si>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</si>
  <si>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</si>
  <si>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</si>
  <si>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</si>
  <si>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</si>
  <si>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</si>
  <si>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</si>
  <si>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</si>
  <si>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</si>
  <si>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</si>
  <si>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</si>
  <si>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</si>
  <si>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</si>
  <si>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</si>
  <si>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</si>
  <si>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</si>
  <si>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</si>
  <si>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</si>
  <si>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</si>
  <si>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</si>
  <si>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</si>
  <si>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</si>
  <si>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</si>
  <si>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</si>
  <si>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</si>
  <si>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</si>
  <si>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</si>
  <si>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</si>
  <si>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</si>
  <si>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</si>
  <si>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</si>
  <si>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</si>
  <si>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</si>
  <si>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</si>
  <si>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</si>
  <si>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</si>
  <si>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</si>
  <si>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</si>
  <si>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</si>
  <si>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</si>
  <si>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</si>
  <si>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</si>
  <si>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</si>
  <si>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</si>
  <si>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</si>
  <si>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</si>
  <si>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</si>
  <si>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</si>
  <si>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</si>
  <si>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</si>
  <si>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</si>
  <si>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</si>
  <si>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</si>
  <si>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</si>
  <si>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</si>
  <si>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</si>
  <si>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</si>
  <si>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</si>
  <si>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</si>
  <si>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</si>
  <si>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</si>
  <si>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</si>
  <si>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</si>
  <si>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</si>
  <si>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</si>
  <si>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</si>
  <si>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</si>
  <si>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</si>
  <si>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</si>
  <si>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</si>
  <si>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</si>
  <si>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</si>
  <si>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</si>
  <si>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</si>
  <si>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</si>
  <si>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</si>
  <si>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</si>
  <si>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</si>
  <si>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</si>
  <si>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</si>
  <si>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</si>
  <si>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</si>
  <si>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</si>
  <si>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</si>
  <si>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</si>
  <si>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</si>
  <si>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</si>
  <si>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</si>
  <si>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</si>
  <si>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</si>
  <si>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</si>
  <si>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</si>
  <si>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</si>
  <si>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</si>
  <si>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</si>
  <si>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</si>
  <si>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</si>
  <si>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</si>
  <si>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</si>
  <si>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</si>
  <si>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</si>
  <si>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</si>
  <si>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</si>
  <si>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</si>
  <si>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</si>
  <si>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</si>
  <si>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</si>
  <si>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</si>
  <si>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</si>
  <si>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</si>
  <si>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</si>
  <si>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</si>
  <si>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</si>
  <si>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</si>
  <si>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</si>
  <si>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</si>
  <si>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</si>
  <si>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</si>
  <si>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</si>
  <si>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</si>
  <si>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</si>
  <si>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</si>
  <si>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</si>
  <si>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</si>
  <si>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</si>
  <si>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</si>
  <si>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</si>
  <si>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</si>
  <si>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</si>
  <si>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</si>
  <si>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</si>
  <si>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</si>
  <si>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</si>
  <si>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</si>
  <si>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</si>
  <si>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</si>
  <si>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</si>
  <si>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</si>
  <si>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</si>
  <si>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</si>
  <si>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</si>
  <si>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</si>
  <si>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</si>
  <si>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</si>
  <si>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</si>
  <si>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</si>
  <si>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</si>
  <si>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</si>
  <si>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</si>
  <si>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</si>
  <si>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</si>
  <si>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</si>
  <si>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</si>
  <si>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</si>
  <si>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</si>
  <si>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</si>
  <si>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</si>
  <si>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</si>
  <si>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</si>
  <si>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</si>
  <si>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</si>
  <si>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</si>
  <si>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</si>
  <si>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</si>
  <si>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</si>
  <si>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</si>
  <si>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</si>
  <si>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</si>
  <si>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</si>
  <si>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</si>
  <si>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</si>
  <si>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</si>
  <si>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</si>
  <si>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</si>
  <si>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</si>
  <si>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</si>
  <si>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</si>
  <si>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</si>
  <si>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</si>
  <si>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</si>
  <si>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</si>
  <si>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</si>
  <si>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</si>
  <si>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</si>
  <si>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</si>
  <si>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</si>
  <si>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</si>
  <si>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</si>
  <si>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</si>
  <si>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</si>
  <si>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</si>
  <si>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</si>
  <si>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</si>
  <si>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</si>
  <si>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</si>
  <si>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</si>
  <si>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</si>
  <si>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</si>
  <si>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</si>
  <si>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</si>
  <si>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</si>
  <si>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</si>
  <si>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</si>
  <si>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</si>
  <si>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</si>
  <si>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</si>
  <si>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</si>
  <si>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</si>
  <si>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</si>
  <si>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</si>
  <si>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</si>
  <si>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</si>
  <si>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</si>
  <si>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</si>
  <si>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</si>
  <si>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</si>
  <si>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</si>
  <si>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</si>
  <si>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</si>
  <si>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</si>
  <si>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</si>
  <si>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</si>
  <si>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</si>
  <si>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</si>
  <si>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</si>
  <si>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</si>
  <si>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</si>
  <si>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</si>
  <si>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</si>
  <si>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</si>
  <si>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</si>
  <si>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</si>
  <si>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</si>
  <si>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</si>
  <si>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</si>
  <si>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</si>
  <si>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</si>
  <si>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</si>
  <si>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</si>
  <si>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</si>
  <si>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</si>
  <si>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</si>
  <si>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</si>
  <si>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</si>
  <si>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</si>
  <si>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</si>
  <si>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</si>
  <si>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</si>
  <si>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</si>
  <si>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</si>
  <si>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</si>
  <si>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</si>
  <si>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</si>
  <si>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</si>
  <si>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</si>
  <si>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</si>
  <si>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</si>
  <si>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</si>
  <si>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</si>
  <si>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</si>
  <si>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</si>
  <si>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</si>
  <si>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</si>
  <si>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</si>
  <si>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</si>
  <si>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</si>
  <si>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</si>
  <si>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</si>
  <si>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</si>
  <si>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</si>
  <si>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</si>
  <si>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</si>
  <si>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</si>
  <si>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</si>
  <si>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</si>
  <si>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</si>
  <si>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</si>
  <si>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</si>
  <si>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</si>
  <si>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</si>
  <si>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</si>
  <si>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</si>
  <si>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</si>
  <si>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</si>
  <si>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</si>
  <si>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</si>
  <si>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</si>
  <si>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</si>
  <si>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</si>
  <si>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</si>
  <si>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</si>
  <si>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</si>
  <si>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</si>
  <si>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</si>
  <si>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</si>
  <si>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</si>
  <si>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</si>
  <si>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</si>
  <si>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</si>
  <si>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</si>
  <si>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</si>
  <si>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</si>
  <si>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</si>
  <si>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</si>
  <si>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</si>
  <si>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</si>
  <si>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</si>
  <si>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</si>
  <si>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</si>
  <si>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</si>
  <si>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</si>
  <si>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</si>
  <si>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</si>
  <si>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</si>
  <si>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</si>
  <si>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</si>
  <si>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</si>
  <si>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</si>
  <si>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</si>
  <si>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</si>
  <si>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</si>
  <si>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</si>
  <si>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</si>
  <si>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</si>
  <si>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</si>
  <si>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</si>
  <si>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</si>
  <si>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</si>
  <si>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</si>
  <si>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</si>
  <si>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</si>
  <si>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</si>
  <si>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</si>
  <si>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</si>
  <si>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</si>
  <si>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</si>
  <si>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</si>
  <si>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</si>
  <si>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</si>
  <si>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</si>
  <si>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</si>
  <si>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</si>
  <si>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</si>
  <si>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</si>
  <si>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</si>
  <si>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</si>
  <si>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</si>
  <si>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</si>
  <si>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</si>
  <si>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</si>
  <si>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</si>
  <si>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</si>
  <si>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</si>
  <si>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</si>
  <si>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</si>
  <si>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</si>
  <si>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</si>
  <si>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</si>
  <si>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</si>
  <si>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</si>
  <si>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</si>
  <si>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</si>
  <si>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</si>
  <si>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</si>
  <si>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</si>
  <si>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</si>
  <si>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</si>
  <si>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</si>
  <si>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</si>
  <si>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</si>
  <si>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</si>
  <si>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</si>
  <si>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</si>
  <si>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</si>
  <si>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</si>
  <si>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</si>
  <si>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</si>
  <si>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</si>
  <si>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</si>
  <si>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</si>
  <si>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</si>
  <si>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</si>
  <si>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</si>
  <si>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</si>
  <si>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</si>
  <si>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</si>
  <si>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</si>
  <si>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</si>
  <si>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</si>
  <si>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</si>
  <si>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</si>
  <si>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</si>
  <si>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</si>
  <si>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</si>
  <si>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</si>
  <si>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</si>
  <si>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</si>
  <si>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</si>
  <si>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</si>
  <si>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</si>
  <si>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</si>
  <si>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</si>
  <si>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</si>
  <si>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</si>
  <si>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</si>
  <si>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</si>
  <si>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</si>
  <si>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</si>
  <si>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</si>
  <si>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</si>
  <si>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</si>
  <si>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</si>
  <si>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</si>
  <si>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</si>
  <si>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</si>
  <si>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</si>
  <si>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</si>
  <si>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</si>
  <si>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</si>
  <si>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</si>
  <si>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</si>
  <si>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</si>
  <si>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</si>
  <si>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</si>
  <si>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</si>
  <si>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</si>
  <si>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</si>
  <si>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</si>
  <si>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</si>
  <si>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</si>
  <si>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</si>
  <si>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</si>
  <si>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</si>
  <si>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</si>
  <si>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</si>
  <si>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</si>
  <si>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</si>
  <si>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</si>
  <si>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</si>
  <si>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</si>
  <si>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</si>
  <si>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</si>
  <si>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</si>
  <si>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</si>
  <si>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</si>
  <si>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</si>
  <si>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</si>
  <si>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</si>
  <si>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</si>
  <si>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</si>
  <si>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</si>
  <si>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</si>
  <si>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</si>
  <si>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</si>
  <si>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</si>
  <si>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</si>
  <si>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</si>
  <si>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</si>
  <si>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</si>
  <si>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</si>
  <si>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</si>
  <si>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</si>
  <si>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</si>
  <si>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</si>
  <si>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</si>
  <si>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</si>
  <si>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</si>
  <si>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</si>
  <si>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</si>
  <si>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</si>
  <si>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</si>
  <si>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</si>
  <si>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</si>
  <si>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</si>
  <si>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</si>
  <si>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</si>
  <si>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</si>
  <si>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</si>
  <si>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</si>
  <si>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</si>
  <si>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</si>
  <si>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</si>
  <si>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</si>
  <si>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</si>
  <si>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</si>
  <si>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</si>
  <si>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</si>
  <si>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</si>
  <si>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</si>
  <si>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</si>
  <si>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</si>
  <si>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</si>
  <si>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</si>
  <si>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</si>
  <si>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</si>
  <si>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</si>
  <si>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</si>
  <si>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</si>
  <si>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</si>
  <si>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</si>
  <si>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</si>
  <si>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</si>
  <si>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</si>
  <si>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</si>
  <si>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</si>
  <si>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</si>
  <si>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</si>
  <si>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</si>
  <si>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</si>
  <si>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</si>
  <si>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</si>
  <si>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</si>
  <si>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</si>
  <si>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</si>
  <si>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</si>
  <si>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</si>
  <si>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</si>
  <si>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</si>
  <si>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</si>
  <si>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</si>
  <si>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</si>
  <si>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</si>
  <si>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</si>
  <si>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</si>
  <si>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</si>
  <si>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</si>
  <si>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</si>
  <si>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</si>
  <si>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</si>
  <si>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</si>
  <si>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</si>
  <si>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</si>
  <si>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</si>
  <si>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</si>
  <si>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</si>
  <si>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</si>
  <si>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</si>
  <si>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</si>
  <si>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</si>
  <si>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</si>
  <si>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</si>
  <si>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</si>
  <si>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</si>
  <si>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</si>
  <si>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</si>
  <si>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</si>
  <si>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</si>
  <si>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</si>
  <si>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</si>
  <si>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</si>
  <si>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</si>
  <si>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</si>
  <si>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</si>
  <si>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</si>
  <si>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</si>
  <si>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</si>
  <si>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</si>
  <si>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</si>
  <si>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</si>
  <si>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</si>
  <si>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</si>
  <si>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</si>
  <si>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</si>
  <si>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</si>
  <si>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</si>
  <si>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</si>
  <si>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</si>
  <si>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</si>
  <si>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</si>
  <si>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</si>
  <si>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</si>
  <si>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</si>
  <si>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</si>
  <si>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</si>
  <si>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</si>
  <si>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</si>
  <si>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</si>
  <si>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</si>
  <si>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</si>
  <si>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</si>
  <si>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</si>
  <si>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</si>
  <si>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</si>
  <si>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</si>
  <si>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</si>
  <si>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</si>
  <si>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</si>
  <si>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</si>
  <si>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</si>
  <si>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</si>
  <si>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</si>
  <si>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</si>
  <si>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</si>
  <si>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</si>
  <si>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</si>
  <si>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</si>
  <si>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</si>
  <si>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</si>
  <si>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</si>
  <si>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</si>
  <si>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</si>
  <si>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</si>
  <si>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</si>
  <si>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</si>
  <si>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</si>
  <si>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</si>
  <si>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</si>
  <si>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</si>
  <si>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</si>
  <si>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</si>
  <si>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</si>
  <si>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</si>
  <si>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</si>
  <si>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</si>
  <si>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</si>
  <si>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</si>
  <si>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</si>
  <si>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</si>
  <si>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</si>
  <si>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</si>
  <si>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</si>
  <si>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</si>
  <si>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</si>
  <si>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</si>
  <si>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</si>
  <si>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</si>
  <si>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</si>
  <si>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</si>
  <si>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</si>
  <si>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</si>
  <si>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</si>
  <si>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</si>
  <si>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</si>
  <si>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</si>
  <si>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</si>
  <si>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</si>
  <si>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</si>
  <si>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</si>
  <si>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</si>
  <si>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</si>
  <si>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</si>
  <si>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</si>
  <si>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</si>
  <si>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</si>
  <si>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</si>
  <si>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</si>
  <si>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</si>
  <si>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</si>
  <si>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</si>
  <si>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</si>
  <si>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</si>
  <si>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</si>
  <si>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</si>
  <si>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</si>
  <si>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</si>
  <si>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</si>
  <si>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</si>
  <si>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</si>
  <si>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</si>
  <si>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</si>
  <si>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</si>
  <si>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</si>
  <si>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</si>
  <si>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</si>
  <si>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</si>
  <si>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</si>
  <si>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</si>
  <si>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</si>
  <si>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</si>
  <si>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</si>
  <si>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</si>
  <si>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</si>
  <si>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</si>
  <si>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</si>
  <si>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</si>
  <si>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</si>
  <si>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</si>
  <si>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</si>
  <si>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</si>
  <si>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</si>
  <si>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</si>
  <si>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</si>
  <si>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</si>
  <si>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</si>
  <si>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</si>
  <si>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</si>
  <si>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</si>
  <si>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</si>
  <si>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</si>
  <si>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</si>
  <si>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</si>
  <si>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</si>
  <si>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</si>
  <si>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</si>
  <si>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</si>
  <si>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</si>
  <si>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</si>
  <si>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</si>
  <si>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</si>
  <si>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</si>
  <si>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</si>
  <si>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</si>
  <si>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</si>
  <si>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</si>
  <si>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</si>
  <si>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</si>
  <si>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</si>
  <si>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</si>
  <si>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</si>
  <si>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</si>
  <si>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</si>
  <si>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</si>
  <si>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</si>
  <si>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</si>
  <si>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</si>
  <si>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</si>
  <si>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</si>
  <si>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</si>
  <si>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</si>
  <si>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</si>
  <si>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</si>
  <si>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</si>
  <si>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</si>
  <si>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</si>
  <si>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</si>
  <si>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</si>
  <si>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</si>
  <si>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</si>
  <si>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</si>
  <si>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</si>
  <si>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</si>
  <si>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</si>
  <si>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</si>
  <si>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</si>
  <si>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</si>
  <si>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</si>
  <si>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</si>
  <si>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</si>
  <si>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</si>
  <si>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</si>
  <si>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</si>
  <si>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</si>
  <si>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</si>
  <si>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</si>
  <si>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</si>
  <si>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</si>
  <si>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</si>
  <si>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</si>
  <si>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</si>
  <si>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</si>
  <si>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</si>
  <si>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</si>
  <si>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</si>
  <si>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</si>
  <si>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</si>
  <si>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</si>
  <si>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</si>
  <si>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</si>
  <si>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</si>
  <si>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</si>
  <si>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</si>
  <si>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</si>
  <si>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</si>
  <si>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</si>
  <si>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</si>
  <si>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</si>
  <si>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</si>
  <si>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</si>
  <si>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</si>
  <si>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</si>
  <si>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</si>
  <si>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</si>
  <si>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</si>
  <si>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</si>
  <si>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</si>
  <si>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</si>
  <si>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</si>
  <si>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</si>
  <si>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</si>
  <si>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</si>
  <si>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</si>
  <si>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</si>
  <si>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</si>
  <si>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</si>
  <si>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</si>
  <si>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</si>
  <si>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</si>
  <si>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</si>
  <si>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</si>
  <si>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</si>
  <si>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</si>
  <si>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</si>
  <si>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</si>
  <si>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</si>
  <si>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</si>
  <si>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</si>
  <si>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</si>
  <si>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</si>
  <si>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</si>
  <si>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</si>
  <si>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</si>
  <si>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</si>
  <si>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</si>
  <si>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</si>
  <si>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</si>
  <si>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</si>
  <si>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</si>
  <si>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</si>
  <si>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</si>
  <si>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</si>
  <si>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</si>
  <si>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</si>
  <si>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</si>
  <si>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</si>
  <si>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</si>
  <si>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</si>
  <si>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</si>
  <si>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</si>
  <si>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</si>
  <si>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</si>
  <si>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</si>
  <si>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</si>
  <si>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</si>
  <si>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</si>
  <si>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</si>
  <si>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</si>
  <si>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</si>
  <si>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</si>
  <si>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</si>
  <si>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</si>
  <si>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</si>
  <si>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</si>
  <si>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</si>
  <si>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</si>
  <si>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</si>
  <si>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</si>
  <si>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</si>
  <si>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</si>
  <si>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</si>
  <si>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</si>
  <si>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</si>
  <si>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</si>
  <si>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</si>
  <si>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</si>
  <si>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</si>
  <si>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</si>
  <si>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</si>
  <si>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</si>
  <si>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</si>
  <si>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</si>
  <si>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</si>
  <si>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</si>
  <si>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</si>
  <si>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</si>
  <si>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</si>
  <si>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</si>
  <si>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</si>
  <si>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</si>
  <si>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</si>
  <si>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</si>
  <si>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</si>
  <si>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</si>
  <si>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</si>
  <si>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</si>
  <si>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</si>
  <si>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</si>
  <si>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</si>
  <si>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</si>
  <si>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</si>
  <si>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</si>
  <si>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</si>
  <si>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</si>
  <si>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</si>
  <si>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</si>
  <si>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</si>
  <si>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</si>
  <si>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</si>
  <si>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</si>
  <si>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</si>
  <si>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</si>
  <si>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</si>
  <si>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</si>
  <si>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</si>
  <si>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</si>
  <si>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</si>
  <si>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</si>
  <si>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</si>
  <si>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</si>
  <si>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</si>
  <si>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</si>
  <si>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</si>
  <si>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</si>
  <si>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</si>
  <si>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</si>
  <si>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</si>
  <si>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</si>
  <si>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</si>
  <si>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</si>
  <si>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</si>
  <si>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</si>
  <si>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</si>
  <si>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</si>
  <si>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</si>
  <si>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</si>
  <si>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</si>
  <si>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</si>
  <si>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</si>
  <si>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</si>
  <si>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</si>
  <si>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</si>
  <si>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</si>
  <si>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</si>
  <si>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</si>
  <si>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</si>
  <si>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</si>
  <si>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</si>
  <si>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</si>
  <si>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</si>
  <si>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</si>
  <si>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</si>
  <si>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</si>
  <si>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</si>
  <si>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</si>
  <si>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</si>
  <si>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</si>
  <si>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</si>
  <si>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</si>
  <si>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</si>
  <si>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</si>
  <si>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</si>
  <si>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</si>
  <si>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</si>
  <si>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</si>
  <si>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</si>
  <si>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</si>
  <si>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</si>
  <si>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</si>
  <si>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</si>
  <si>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</si>
  <si>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</si>
  <si>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</si>
  <si>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</si>
  <si>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</si>
  <si>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</si>
  <si>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</si>
  <si>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</si>
  <si>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</si>
  <si>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</si>
  <si>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</si>
  <si>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</si>
  <si>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</si>
  <si>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</si>
  <si>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</si>
  <si>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</si>
  <si>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</si>
  <si>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</si>
  <si>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</si>
  <si>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</si>
  <si>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</si>
  <si>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</si>
  <si>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</si>
  <si>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</si>
  <si>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</si>
  <si>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</si>
  <si>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</si>
  <si>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</si>
  <si>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</si>
  <si>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</si>
  <si>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</si>
  <si>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</si>
  <si>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</si>
  <si>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</si>
  <si>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</si>
  <si>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</si>
  <si>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</si>
  <si>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</si>
  <si>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</si>
  <si>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</si>
  <si>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</si>
  <si>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</si>
  <si>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</si>
  <si>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</si>
  <si>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</si>
  <si>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</si>
  <si>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</si>
  <si>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</si>
  <si>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</si>
  <si>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</si>
  <si>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</si>
  <si>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</si>
  <si>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</si>
  <si>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</si>
  <si>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</si>
  <si>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</si>
  <si>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</si>
  <si>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</si>
  <si>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</si>
  <si>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</si>
  <si>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</si>
  <si>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</si>
  <si>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</si>
  <si>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</si>
  <si>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</si>
  <si>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</si>
  <si>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</si>
  <si>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</si>
  <si>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</si>
  <si>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</si>
  <si>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</si>
  <si>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</si>
  <si>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</si>
  <si>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</si>
  <si>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</si>
  <si>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</si>
  <si>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</si>
  <si>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</si>
  <si>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</si>
  <si>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</si>
  <si>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</si>
  <si>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</si>
  <si>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</si>
  <si>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</si>
  <si>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</si>
  <si>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</si>
  <si>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</si>
  <si>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</si>
  <si>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</si>
  <si>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</si>
  <si>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</si>
  <si>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</si>
  <si>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</si>
  <si>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</si>
  <si>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</si>
  <si>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</si>
  <si>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</si>
  <si>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</si>
  <si>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</si>
  <si>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</si>
  <si>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</si>
  <si>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</si>
  <si>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</si>
  <si>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</si>
  <si>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</si>
  <si>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</si>
  <si>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</si>
  <si>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</si>
  <si>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</si>
  <si>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</si>
  <si>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</si>
  <si>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</si>
  <si>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</si>
  <si>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</si>
  <si>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</si>
  <si>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</si>
  <si>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</si>
  <si>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</si>
  <si>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</si>
  <si>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</si>
  <si>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</si>
  <si>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</si>
  <si>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</si>
  <si>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</si>
  <si>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</si>
  <si>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</si>
  <si>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</si>
  <si>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</si>
  <si>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</si>
  <si>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</si>
  <si>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</si>
  <si>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</si>
  <si>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</si>
  <si>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</si>
  <si>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</si>
  <si>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</si>
  <si>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</si>
  <si>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</si>
  <si>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</si>
  <si>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</si>
  <si>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</si>
  <si>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</si>
  <si>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</si>
  <si>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</si>
  <si>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</si>
  <si>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</si>
  <si>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</si>
  <si>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</si>
  <si>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</si>
  <si>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</si>
  <si>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</si>
  <si>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</si>
  <si>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</si>
  <si>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</si>
  <si>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</si>
  <si>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</si>
  <si>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</si>
  <si>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</si>
  <si>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</si>
  <si>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</si>
  <si>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</si>
  <si>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</si>
  <si>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</si>
  <si>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</si>
  <si>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</si>
  <si>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</si>
  <si>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</si>
  <si>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</si>
  <si>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</si>
  <si>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</si>
  <si>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</si>
  <si>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</si>
  <si>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</si>
  <si>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</si>
  <si>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</si>
  <si>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</si>
  <si>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</si>
  <si>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</si>
  <si>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</si>
  <si>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</si>
  <si>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</si>
  <si>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</si>
  <si>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</si>
  <si>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</si>
  <si>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</si>
  <si>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</si>
  <si>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</si>
  <si>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</si>
  <si>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</si>
  <si>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</si>
  <si>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</si>
  <si>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</si>
  <si>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</si>
  <si>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</si>
  <si>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</si>
  <si>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</si>
  <si>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</si>
  <si>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</si>
  <si>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</si>
  <si>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</si>
  <si>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</si>
  <si>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</si>
  <si>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</si>
  <si>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</si>
  <si>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</si>
  <si>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</si>
  <si>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</si>
  <si>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</si>
  <si>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</si>
  <si>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</si>
  <si>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</si>
  <si>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</si>
  <si>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</si>
  <si>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</si>
  <si>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</si>
  <si>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</si>
  <si>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</si>
  <si>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</si>
  <si>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</si>
  <si>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</si>
  <si>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</si>
  <si>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</si>
  <si>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</si>
  <si>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</si>
  <si>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</si>
  <si>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</si>
  <si>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</si>
  <si>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</si>
  <si>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</si>
  <si>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</si>
  <si>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</si>
  <si>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</si>
  <si>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</si>
  <si>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</si>
  <si>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</si>
  <si>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</si>
  <si>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</si>
  <si>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</si>
  <si>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</si>
  <si>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</si>
  <si>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</si>
  <si>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</si>
  <si>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</si>
  <si>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</si>
  <si>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</si>
  <si>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</si>
  <si>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</si>
  <si>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</si>
  <si>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</si>
  <si>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</si>
  <si>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</si>
  <si>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</si>
  <si>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</si>
  <si>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</si>
  <si>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</si>
  <si>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</si>
  <si>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</si>
  <si>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</si>
  <si>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</si>
  <si>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</si>
  <si>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</si>
  <si>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</si>
  <si>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</si>
  <si>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</si>
  <si>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</si>
  <si>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</si>
  <si>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</si>
  <si>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</si>
  <si>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</si>
  <si>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</si>
  <si>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</si>
  <si>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</si>
  <si>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</si>
  <si>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</si>
  <si>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</si>
  <si>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</si>
  <si>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</si>
  <si>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</si>
  <si>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</si>
  <si>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</si>
  <si>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</si>
  <si>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</si>
  <si>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</si>
  <si>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</si>
  <si>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</si>
  <si>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</si>
  <si>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</si>
  <si>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</si>
  <si>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</si>
  <si>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</si>
  <si>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</si>
  <si>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</si>
  <si>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</si>
  <si>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</si>
  <si>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</si>
  <si>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</si>
  <si>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</si>
  <si>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</si>
  <si>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</si>
  <si>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</si>
  <si>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</si>
  <si>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</si>
  <si>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</si>
  <si>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</si>
  <si>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</si>
  <si>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</si>
  <si>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</si>
  <si>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</si>
  <si>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</si>
  <si>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</si>
  <si>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</si>
  <si>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</si>
  <si>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</si>
  <si>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</si>
  <si>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</si>
  <si>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</si>
  <si>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</si>
  <si>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</si>
  <si>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</si>
  <si>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</si>
  <si>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</si>
  <si>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</si>
  <si>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</si>
  <si>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</si>
  <si>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</si>
  <si>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</si>
  <si>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</si>
  <si>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</si>
  <si>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</si>
  <si>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</si>
  <si>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</si>
  <si>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</si>
  <si>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</si>
  <si>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</si>
  <si>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</si>
  <si>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</si>
  <si>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</si>
  <si>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</si>
  <si>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</si>
  <si>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</si>
  <si>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</si>
  <si>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</si>
  <si>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</si>
  <si>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</si>
  <si>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</si>
  <si>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</si>
  <si>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</si>
  <si>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</si>
  <si>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</si>
  <si>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</si>
  <si>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</si>
  <si>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</si>
  <si>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</si>
  <si>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</si>
  <si>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</si>
  <si>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</si>
  <si>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</si>
  <si>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</si>
  <si>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</si>
  <si>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</si>
  <si>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</si>
  <si>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</si>
  <si>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</si>
  <si>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</si>
  <si>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</si>
  <si>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</si>
  <si>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</si>
  <si>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</si>
  <si>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</si>
  <si>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</si>
  <si>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</si>
  <si>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</si>
  <si>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</si>
  <si>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</si>
  <si>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</si>
  <si>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</si>
  <si>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</si>
  <si>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</si>
  <si>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</si>
  <si>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</si>
  <si>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</si>
  <si>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</si>
  <si>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</si>
  <si>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</si>
  <si>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</si>
  <si>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</si>
  <si>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</si>
  <si>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</si>
  <si>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</si>
  <si>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</si>
  <si>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</si>
  <si>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</si>
  <si>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</si>
  <si>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</si>
  <si>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</si>
  <si>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</si>
  <si>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</si>
  <si>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</si>
  <si>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</si>
  <si>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</si>
  <si>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</si>
  <si>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</si>
  <si>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</si>
  <si>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</si>
  <si>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</si>
  <si>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</si>
  <si>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</si>
  <si>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</si>
  <si>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</si>
  <si>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</si>
  <si>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</si>
  <si>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</si>
  <si>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</si>
  <si>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</si>
  <si>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</si>
  <si>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</si>
  <si>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</si>
  <si>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</si>
  <si>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</si>
  <si>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</si>
  <si>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</si>
  <si>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</si>
  <si>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</si>
  <si>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</si>
  <si>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</si>
  <si>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</si>
  <si>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</si>
  <si>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</si>
  <si>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</si>
  <si>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</si>
  <si>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</si>
  <si>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</si>
  <si>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</si>
  <si>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</si>
  <si>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</si>
  <si>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</si>
  <si>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</si>
  <si>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</si>
  <si>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</si>
  <si>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</si>
  <si>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</si>
  <si>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</si>
  <si>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</si>
  <si>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</si>
  <si>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</si>
  <si>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</si>
  <si>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</si>
  <si>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</si>
  <si>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</si>
  <si>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</si>
  <si>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</si>
  <si>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</si>
  <si>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</si>
  <si>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</si>
  <si>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</si>
  <si>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</si>
  <si>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</si>
  <si>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</si>
  <si>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</si>
  <si>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</si>
  <si>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</si>
  <si>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</si>
  <si>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</si>
  <si>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</si>
  <si>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</si>
  <si>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</si>
  <si>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</si>
  <si>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</si>
  <si>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</si>
  <si>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</si>
  <si>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</si>
  <si>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</si>
  <si>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</si>
  <si>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</si>
  <si>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</si>
  <si>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</si>
  <si>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</si>
  <si>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</si>
  <si>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</si>
  <si>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</si>
  <si>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</si>
  <si>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</si>
  <si>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</si>
  <si>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</si>
  <si>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</si>
  <si>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</si>
  <si>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</si>
  <si>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</si>
  <si>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</si>
  <si>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</si>
  <si>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</si>
  <si>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</si>
  <si>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</si>
  <si>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</si>
  <si>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</si>
  <si>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</si>
  <si>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</si>
  <si>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</si>
  <si>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</si>
  <si>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</si>
  <si>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</si>
  <si>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</si>
  <si>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</si>
  <si>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</si>
  <si>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</si>
  <si>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</si>
  <si>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</si>
  <si>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</si>
  <si>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</si>
  <si>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</si>
  <si>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</si>
  <si>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</si>
  <si>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</si>
  <si>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</si>
  <si>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</si>
  <si>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</si>
  <si>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</si>
  <si>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</si>
  <si>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</si>
  <si>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</si>
  <si>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</si>
  <si>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</si>
  <si>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</si>
  <si>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</si>
  <si>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</si>
  <si>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</si>
  <si>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</si>
  <si>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</si>
  <si>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</si>
  <si>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</si>
  <si>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</si>
  <si>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</si>
  <si>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</si>
  <si>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</si>
  <si>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</si>
  <si>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</si>
  <si>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</si>
  <si>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</si>
  <si>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</si>
  <si>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</si>
  <si>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</si>
  <si>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</si>
  <si>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</si>
  <si>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</si>
  <si>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</si>
  <si>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</si>
  <si>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</si>
  <si>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</si>
  <si>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</si>
  <si>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</si>
  <si>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</si>
  <si>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</si>
  <si>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</si>
  <si>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</si>
  <si>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</si>
  <si>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</si>
  <si>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</si>
  <si>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</si>
  <si>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</si>
  <si>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</si>
  <si>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</si>
  <si>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</si>
  <si>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</si>
  <si>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</si>
  <si>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</si>
  <si>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</si>
  <si>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</si>
  <si>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</si>
  <si>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</si>
  <si>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</si>
  <si>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</si>
  <si>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</si>
  <si>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</si>
  <si>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</si>
  <si>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</si>
  <si>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</si>
  <si>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</si>
  <si>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</si>
  <si>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</si>
  <si>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</si>
  <si>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</si>
  <si>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</si>
  <si>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</si>
  <si>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</si>
  <si>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</si>
  <si>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</si>
  <si>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</si>
  <si>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</si>
  <si>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</si>
  <si>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</si>
  <si>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</si>
  <si>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</si>
  <si>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</si>
  <si>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</si>
  <si>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</si>
  <si>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</si>
  <si>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</si>
  <si>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</si>
  <si>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</si>
  <si>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</si>
  <si>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</si>
  <si>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</si>
  <si>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</si>
  <si>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</si>
  <si>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</si>
  <si>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</si>
  <si>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</si>
  <si>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</si>
  <si>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</si>
  <si>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</si>
  <si>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</si>
  <si>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</si>
  <si>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</si>
  <si>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</si>
  <si>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</si>
  <si>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</si>
  <si>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</si>
  <si>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</si>
  <si>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</si>
  <si>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</si>
  <si>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</si>
  <si>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</si>
  <si>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</si>
  <si>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</si>
  <si>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</si>
  <si>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</si>
  <si>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</si>
  <si>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</si>
  <si>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</si>
  <si>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</si>
  <si>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</si>
  <si>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</si>
  <si>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</si>
  <si>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</si>
  <si>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</si>
  <si>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</si>
  <si>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</si>
  <si>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</si>
  <si>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</si>
  <si>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</si>
  <si>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</si>
  <si>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</si>
  <si>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</si>
  <si>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</si>
  <si>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</si>
  <si>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</si>
  <si>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</si>
  <si>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</si>
  <si>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</si>
  <si>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</si>
  <si>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</si>
  <si>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</si>
  <si>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</si>
  <si>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</si>
  <si>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</si>
  <si>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</si>
  <si>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</si>
  <si>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</si>
  <si>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</si>
  <si>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</si>
  <si>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</si>
  <si>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</si>
  <si>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</si>
  <si>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</si>
  <si>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</si>
  <si>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</si>
  <si>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</si>
  <si>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</si>
  <si>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</si>
  <si>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</si>
  <si>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</si>
  <si>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</si>
  <si>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</si>
  <si>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</si>
  <si>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</si>
  <si>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</si>
  <si>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</si>
  <si>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</si>
  <si>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</si>
  <si>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</si>
  <si>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</si>
  <si>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</si>
  <si>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</si>
  <si>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</si>
  <si>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</si>
  <si>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</si>
  <si>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</si>
  <si>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</si>
  <si>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</si>
  <si>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</si>
  <si>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</si>
  <si>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</si>
  <si>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</si>
  <si>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</si>
  <si>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</si>
  <si>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</si>
  <si>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</si>
  <si>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</si>
  <si>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</si>
  <si>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</si>
  <si>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</si>
  <si>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</si>
  <si>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</si>
  <si>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</si>
  <si>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</si>
  <si>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</si>
  <si>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</si>
  <si>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</si>
  <si>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</si>
  <si>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</si>
  <si>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</si>
  <si>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</si>
  <si>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</si>
  <si>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</si>
  <si>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</si>
  <si>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</si>
  <si>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</si>
  <si>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</si>
  <si>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</si>
  <si>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</si>
  <si>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</si>
  <si>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</si>
  <si>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</si>
  <si>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</si>
  <si>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</si>
  <si>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</si>
  <si>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</si>
  <si>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</si>
  <si>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</si>
  <si>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</si>
  <si>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</si>
  <si>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</si>
  <si>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</si>
  <si>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</si>
  <si>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</si>
  <si>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</si>
  <si>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</si>
  <si>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</si>
  <si>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</si>
  <si>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</si>
  <si>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</si>
  <si>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</si>
  <si>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</si>
  <si>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</si>
  <si>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</si>
  <si>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</si>
  <si>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</si>
  <si>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</si>
  <si>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</si>
  <si>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</si>
  <si>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</si>
  <si>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</si>
  <si>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</si>
  <si>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</si>
  <si>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</si>
  <si>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</si>
  <si>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</si>
  <si>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</si>
  <si>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</si>
  <si>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</si>
  <si>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</si>
  <si>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</si>
  <si>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</si>
  <si>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</si>
  <si>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</si>
  <si>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</si>
  <si>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</si>
  <si>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</si>
  <si>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</si>
  <si>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</si>
  <si>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</si>
  <si>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</si>
  <si>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</si>
  <si>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</si>
  <si>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</si>
  <si>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</si>
  <si>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</si>
  <si>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</si>
  <si>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</si>
  <si>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</si>
  <si>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</si>
  <si>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</si>
  <si>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</si>
  <si>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</si>
  <si>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</si>
  <si>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</si>
  <si>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</si>
  <si>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</si>
  <si>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</si>
  <si>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</si>
  <si>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</si>
  <si>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</si>
  <si>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</si>
  <si>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</si>
  <si>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</si>
  <si>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</si>
  <si>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</si>
  <si>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</si>
  <si>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</si>
  <si>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</si>
  <si>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</si>
  <si>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</si>
  <si>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</si>
  <si>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</si>
  <si>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</si>
  <si>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</si>
  <si>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</si>
  <si>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</si>
  <si>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</si>
  <si>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</si>
  <si>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</si>
  <si>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</si>
  <si>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</si>
  <si>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</si>
  <si>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</si>
  <si>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</si>
  <si>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</si>
  <si>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</si>
  <si>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</si>
  <si>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</si>
  <si>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</si>
  <si>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</si>
  <si>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</si>
  <si>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</si>
  <si>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</si>
  <si>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</si>
  <si>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</si>
  <si>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</si>
  <si>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</si>
  <si>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</si>
  <si>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</si>
  <si>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</si>
  <si>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</si>
  <si>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</si>
  <si>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</si>
  <si>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</si>
  <si>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</si>
  <si>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</si>
  <si>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</si>
  <si>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</si>
  <si>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</si>
  <si>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</si>
  <si>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</si>
  <si>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</si>
  <si>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</si>
  <si>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</si>
  <si>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</si>
  <si>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</si>
  <si>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</si>
  <si>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</si>
  <si>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</si>
  <si>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</si>
  <si>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</si>
  <si>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</si>
  <si>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</si>
  <si>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</si>
  <si>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</si>
  <si>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</si>
  <si>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</si>
  <si>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</si>
  <si>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</si>
  <si>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</si>
  <si>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</si>
  <si>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</si>
  <si>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</si>
  <si>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</si>
  <si>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</si>
  <si>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</si>
  <si>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</si>
  <si>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</si>
  <si>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</si>
  <si>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</si>
  <si>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</si>
  <si>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</si>
  <si>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</si>
  <si>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</si>
  <si>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</si>
  <si>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</si>
  <si>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</si>
  <si>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</si>
  <si>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</si>
  <si>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</si>
  <si>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</si>
  <si>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</si>
  <si>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</si>
  <si>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</si>
  <si>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</si>
  <si>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</si>
  <si>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</si>
  <si>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</si>
  <si>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</si>
  <si>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</si>
  <si>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</si>
  <si>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</si>
  <si>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</si>
  <si>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</si>
  <si>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</si>
  <si>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</si>
  <si>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</si>
  <si>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</si>
  <si>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</si>
  <si>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</si>
  <si>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</si>
  <si>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</si>
  <si>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</si>
  <si>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</si>
  <si>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</si>
  <si>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</si>
  <si>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</si>
  <si>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</si>
  <si>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</si>
  <si>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</si>
  <si>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</si>
  <si>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</si>
  <si>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</si>
  <si>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</si>
  <si>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</si>
  <si>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</si>
  <si>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</si>
  <si>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</si>
  <si>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</si>
  <si>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</si>
  <si>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</si>
  <si>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</si>
  <si>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</si>
  <si>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</si>
  <si>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</si>
  <si>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</si>
  <si>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</si>
  <si>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</si>
  <si>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</si>
  <si>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</si>
  <si>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</si>
  <si>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</si>
  <si>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</si>
  <si>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</si>
  <si>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</si>
  <si>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</si>
  <si>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</si>
  <si>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</si>
  <si>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</si>
  <si>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</si>
  <si>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</si>
  <si>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</si>
  <si>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</si>
  <si>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</si>
  <si>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</si>
  <si>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</si>
  <si>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</si>
  <si>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</si>
  <si>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</si>
  <si>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</si>
  <si>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</si>
  <si>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</si>
  <si>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</si>
  <si>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</si>
  <si>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</si>
  <si>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</si>
  <si>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</si>
  <si>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</si>
  <si>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</si>
  <si>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</si>
  <si>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</si>
  <si>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</si>
  <si>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</si>
  <si>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</si>
  <si>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</si>
  <si>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</si>
  <si>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</si>
  <si>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</si>
  <si>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</si>
  <si>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</si>
  <si>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</si>
  <si>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</si>
  <si>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</si>
  <si>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</si>
  <si>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</si>
  <si>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</si>
  <si>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</si>
  <si>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</si>
  <si>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</si>
  <si>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</si>
  <si>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</si>
  <si>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</si>
  <si>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</si>
  <si>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</si>
  <si>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</si>
  <si>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</si>
  <si>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</si>
  <si>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</si>
  <si>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</si>
  <si>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</si>
  <si>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</si>
  <si>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</si>
  <si>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</si>
  <si>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</si>
  <si>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</si>
  <si>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</si>
  <si>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</si>
  <si>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</si>
  <si>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</si>
  <si>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</si>
  <si>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</si>
  <si>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</si>
  <si>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</si>
  <si>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</si>
  <si>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</si>
  <si>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</si>
  <si>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</si>
  <si>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</si>
  <si>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</si>
  <si>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</si>
  <si>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</si>
  <si>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</si>
  <si>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</si>
  <si>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</si>
  <si>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</si>
  <si>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</si>
  <si>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</si>
  <si>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</si>
  <si>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</si>
  <si>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</si>
  <si>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</si>
  <si>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</si>
  <si>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</si>
  <si>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</si>
  <si>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</si>
  <si>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</si>
  <si>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</si>
  <si>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</si>
  <si>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</si>
  <si>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</si>
  <si>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</si>
  <si>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</si>
  <si>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</si>
  <si>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</si>
  <si>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</si>
  <si>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</si>
  <si>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</si>
  <si>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</si>
  <si>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</si>
  <si>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</si>
  <si>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</si>
  <si>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</si>
  <si>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</si>
  <si>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</si>
  <si>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</si>
  <si>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</si>
  <si>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</si>
  <si>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</si>
  <si>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</si>
  <si>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</si>
  <si>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</si>
  <si>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</si>
  <si>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</si>
  <si>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</si>
  <si>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</si>
  <si>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</si>
  <si>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</si>
  <si>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</si>
  <si>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</si>
  <si>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</si>
  <si>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</si>
  <si>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</si>
  <si>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</si>
  <si>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</si>
  <si>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</si>
  <si>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</si>
  <si>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</si>
  <si>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</si>
  <si>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</si>
  <si>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</si>
  <si>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</si>
  <si>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</si>
  <si>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</si>
  <si>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</si>
  <si>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</si>
  <si>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</si>
  <si>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</si>
  <si>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</si>
  <si>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</si>
  <si>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</si>
  <si>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</si>
  <si>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</si>
  <si>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</si>
  <si>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</si>
  <si>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</si>
  <si>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</si>
  <si>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</si>
  <si>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</si>
  <si>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</si>
  <si>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</si>
  <si>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</si>
  <si>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</si>
  <si>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</si>
  <si>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</si>
  <si>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</si>
  <si>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</si>
  <si>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</si>
  <si>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</si>
  <si>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</si>
  <si>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</si>
  <si>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</si>
  <si>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</si>
  <si>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</si>
  <si>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</si>
  <si>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</si>
  <si>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</si>
  <si>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</si>
  <si>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</si>
  <si>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</si>
  <si>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</si>
  <si>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</si>
  <si>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</si>
  <si>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</si>
  <si>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</si>
  <si>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</si>
  <si>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</si>
  <si>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</si>
  <si>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</si>
  <si>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</si>
  <si>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</si>
  <si>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</si>
  <si>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</si>
  <si>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</si>
  <si>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</si>
  <si>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</si>
  <si>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</si>
  <si>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</si>
  <si>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</si>
  <si>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</si>
  <si>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</si>
  <si>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</si>
  <si>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</si>
  <si>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</si>
  <si>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</si>
  <si>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</si>
  <si>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</si>
  <si>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</si>
  <si>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</si>
  <si>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</si>
  <si>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</si>
  <si>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</si>
  <si>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</si>
  <si>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</si>
  <si>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</si>
  <si>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</si>
  <si>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</si>
  <si>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</si>
  <si>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</si>
  <si>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</si>
  <si>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</si>
  <si>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</si>
  <si>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</si>
  <si>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</si>
  <si>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</si>
  <si>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</si>
  <si>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</si>
  <si>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</si>
  <si>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</si>
  <si>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</si>
  <si>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</si>
  <si>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</si>
  <si>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</si>
  <si>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</si>
  <si>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</si>
  <si>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</si>
  <si>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</si>
  <si>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</si>
  <si>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</si>
  <si>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</si>
  <si>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</si>
  <si>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</si>
  <si>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</si>
  <si>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</si>
  <si>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</si>
  <si>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</si>
  <si>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</si>
  <si>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</si>
  <si>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</si>
  <si>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</si>
  <si>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</si>
  <si>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</si>
  <si>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</si>
  <si>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</si>
  <si>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</si>
  <si>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</si>
  <si>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</si>
  <si>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</si>
  <si>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</si>
  <si>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</si>
  <si>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</si>
  <si>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</si>
  <si>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</si>
  <si>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</si>
  <si>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</si>
  <si>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</si>
  <si>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</si>
  <si>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</si>
  <si>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</si>
  <si>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</si>
  <si>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</si>
  <si>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</si>
  <si>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</si>
  <si>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</si>
  <si>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</si>
  <si>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</si>
  <si>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</si>
  <si>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</si>
  <si>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</si>
  <si>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</si>
  <si>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</si>
  <si>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</si>
  <si>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</si>
  <si>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</si>
  <si>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</si>
  <si>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</si>
  <si>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</si>
  <si>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</si>
  <si>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</si>
  <si>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</si>
  <si>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</si>
  <si>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</si>
  <si>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</si>
  <si>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</si>
  <si>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</si>
  <si>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</si>
  <si>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</si>
  <si>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</si>
  <si>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</si>
  <si>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</si>
  <si>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</si>
  <si>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</si>
  <si>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</si>
  <si>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</si>
  <si>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</si>
  <si>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</si>
  <si>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</si>
  <si>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</si>
  <si>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</si>
  <si>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</si>
  <si>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</si>
  <si>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</si>
  <si>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</si>
  <si>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</si>
  <si>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</si>
  <si>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</si>
  <si>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</si>
  <si>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</si>
  <si>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</si>
  <si>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</si>
  <si>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</si>
  <si>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</si>
  <si>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</si>
  <si>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</si>
  <si>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</si>
  <si>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</si>
  <si>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</si>
  <si>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</si>
  <si>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</si>
  <si>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</si>
  <si>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</si>
  <si>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</si>
  <si>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</si>
  <si>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</si>
  <si>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</si>
  <si>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</si>
  <si>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</si>
  <si>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</si>
  <si>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</si>
  <si>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</si>
  <si>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</si>
  <si>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</si>
  <si>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</si>
  <si>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</si>
  <si>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</si>
  <si>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</si>
  <si>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</si>
  <si>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</si>
  <si>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</si>
  <si>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</si>
  <si>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</si>
  <si>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</si>
  <si>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</si>
  <si>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</si>
  <si>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</si>
  <si>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</si>
  <si>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</si>
  <si>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</si>
  <si>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</si>
  <si>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</si>
  <si>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</si>
  <si>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</si>
  <si>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</si>
  <si>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</si>
  <si>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</si>
  <si>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</si>
  <si>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</si>
  <si>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</si>
  <si>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</si>
  <si>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</si>
  <si>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</si>
  <si>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</si>
  <si>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</si>
  <si>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</si>
  <si>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</si>
  <si>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</si>
  <si>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</si>
  <si>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</si>
  <si>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</si>
  <si>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</si>
  <si>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</si>
  <si>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</si>
  <si>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</si>
  <si>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</si>
  <si>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</si>
  <si>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</si>
  <si>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</si>
  <si>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</si>
  <si>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</si>
  <si>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</si>
  <si>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</si>
  <si>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</si>
  <si>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</si>
  <si>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</si>
  <si>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</si>
  <si>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</si>
  <si>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</si>
  <si>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</si>
  <si>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</si>
  <si>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</si>
  <si>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</si>
  <si>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</si>
  <si>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</si>
  <si>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</si>
  <si>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</si>
  <si>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</si>
  <si>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</si>
  <si>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</si>
  <si>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</si>
  <si>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</si>
  <si>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</si>
  <si>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</si>
  <si>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</si>
  <si>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</si>
  <si>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</si>
  <si>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</si>
  <si>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</si>
  <si>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</si>
  <si>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</si>
  <si>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</si>
  <si>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</si>
  <si>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</si>
  <si>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</si>
  <si>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</si>
  <si>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</si>
  <si>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</si>
  <si>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</si>
  <si>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</si>
  <si>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</si>
  <si>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</si>
  <si>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</si>
  <si>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</si>
  <si>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</si>
  <si>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</si>
  <si>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</si>
  <si>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</si>
  <si>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</si>
  <si>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</si>
  <si>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</si>
  <si>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</si>
  <si>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</si>
  <si>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</si>
  <si>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</si>
  <si>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</si>
  <si>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</si>
  <si>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</si>
  <si>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</si>
  <si>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</si>
  <si>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</si>
  <si>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</si>
  <si>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</si>
  <si>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</si>
  <si>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</si>
  <si>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</si>
  <si>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</si>
  <si>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</si>
  <si>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</si>
  <si>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</si>
  <si>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</si>
  <si>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</si>
  <si>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</si>
  <si>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</si>
  <si>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</si>
  <si>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</si>
  <si>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</si>
  <si>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</si>
  <si>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</si>
  <si>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</si>
  <si>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</si>
  <si>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</si>
  <si>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</si>
  <si>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</si>
  <si>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</si>
  <si>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</si>
  <si>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</si>
  <si>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</si>
  <si>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</si>
  <si>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</si>
  <si>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</si>
  <si>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</si>
  <si>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</si>
  <si>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</si>
  <si>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</si>
  <si>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</si>
  <si>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</si>
  <si>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</si>
  <si>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</si>
  <si>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</si>
  <si>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</si>
  <si>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</si>
  <si>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</si>
  <si>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</si>
  <si>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</si>
  <si>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</si>
  <si>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</si>
  <si>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</si>
  <si>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</si>
  <si>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</si>
  <si>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</si>
  <si>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</si>
  <si>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</si>
  <si>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</si>
  <si>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</si>
  <si>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</si>
  <si>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</si>
  <si>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</si>
  <si>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</si>
  <si>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</si>
  <si>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</si>
  <si>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</si>
  <si>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</si>
  <si>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</si>
  <si>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</si>
  <si>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</si>
  <si>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</si>
  <si>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</si>
  <si>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</si>
  <si>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</si>
  <si>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</si>
  <si>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</si>
  <si>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</si>
  <si>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</si>
  <si>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</si>
  <si>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</si>
  <si>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</si>
  <si>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</si>
  <si>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</si>
  <si>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</si>
  <si>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</si>
  <si>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</si>
  <si>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</si>
  <si>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</si>
  <si>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</si>
  <si>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</si>
  <si>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</si>
  <si>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</si>
  <si>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</si>
  <si>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</si>
  <si>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</si>
  <si>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</si>
  <si>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</si>
  <si>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</si>
  <si>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</si>
  <si>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</si>
  <si>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</si>
  <si>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</si>
  <si>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</si>
  <si>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</si>
  <si>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</si>
  <si>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</si>
  <si>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</si>
  <si>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</si>
  <si>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</si>
  <si>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</si>
  <si>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</si>
  <si>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</si>
  <si>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</si>
  <si>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</si>
  <si>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</si>
  <si>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</si>
  <si>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</si>
  <si>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</si>
  <si>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</si>
  <si>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</si>
  <si>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</si>
  <si>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</si>
  <si>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</si>
  <si>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</si>
  <si>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</si>
  <si>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</si>
  <si>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</si>
  <si>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</si>
  <si>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</si>
  <si>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</si>
  <si>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</si>
  <si>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</si>
  <si>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</si>
  <si>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</si>
  <si>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</si>
  <si>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</si>
  <si>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</si>
  <si>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</si>
  <si>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</si>
  <si>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</si>
  <si>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</si>
  <si>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</si>
  <si>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</si>
  <si>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</si>
  <si>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</si>
  <si>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</si>
  <si>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</si>
  <si>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</si>
  <si>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</si>
  <si>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</si>
  <si>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</si>
  <si>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</si>
  <si>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</si>
  <si>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</si>
  <si>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</si>
  <si>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</si>
  <si>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</si>
  <si>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</si>
  <si>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</si>
  <si>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</si>
  <si>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</si>
  <si>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</si>
  <si>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</si>
  <si>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</si>
  <si>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</si>
  <si>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</si>
  <si>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</si>
  <si>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</si>
  <si>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</si>
  <si>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</si>
  <si>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</si>
  <si>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</si>
  <si>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</si>
  <si>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</si>
  <si>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</si>
  <si>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</si>
  <si>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</si>
  <si>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</si>
  <si>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</si>
  <si>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</si>
  <si>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</si>
  <si>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</si>
  <si>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</si>
  <si>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</si>
  <si>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</si>
  <si>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</si>
  <si>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</si>
  <si>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</si>
  <si>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</si>
  <si>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</si>
  <si>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</si>
  <si>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</si>
  <si>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</si>
  <si>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</si>
  <si>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</si>
  <si>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</si>
  <si>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</si>
  <si>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</si>
  <si>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</si>
  <si>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</si>
  <si>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</si>
  <si>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</si>
  <si>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</si>
  <si>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</si>
  <si>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</si>
  <si>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</si>
  <si>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</si>
  <si>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</si>
  <si>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</si>
  <si>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</si>
  <si>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</si>
  <si>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</si>
  <si>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</si>
  <si>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</si>
  <si>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</si>
  <si>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</si>
  <si>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</si>
  <si>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</si>
  <si>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</si>
  <si>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</si>
  <si>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</si>
  <si>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</si>
  <si>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</si>
  <si>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</si>
  <si>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</si>
  <si>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</si>
  <si>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</si>
  <si>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</si>
  <si>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</si>
  <si>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</si>
  <si>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</si>
  <si>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</si>
  <si>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</si>
  <si>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</si>
  <si>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</si>
  <si>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</si>
  <si>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</si>
  <si>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</si>
  <si>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</si>
  <si>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</si>
  <si>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</si>
  <si>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</si>
  <si>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</si>
  <si>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</si>
  <si>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</si>
  <si>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</si>
  <si>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</si>
  <si>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</si>
  <si>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</si>
  <si>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</si>
  <si>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</si>
  <si>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</si>
  <si>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</si>
  <si>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</si>
  <si>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</si>
  <si>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</si>
  <si>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</si>
  <si>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</si>
  <si>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</si>
  <si>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</si>
  <si>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</si>
  <si>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</si>
  <si>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</si>
  <si>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</si>
  <si>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</si>
  <si>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</si>
  <si>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</si>
  <si>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</si>
  <si>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</si>
  <si>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</si>
  <si>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</si>
  <si>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</si>
  <si>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</si>
  <si>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</si>
  <si>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</si>
  <si>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</si>
  <si>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</si>
  <si>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</si>
  <si>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</si>
  <si>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</si>
  <si>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</si>
  <si>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</si>
  <si>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</si>
  <si>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</si>
  <si>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</si>
  <si>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</si>
  <si>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</si>
  <si>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</si>
  <si>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</si>
  <si>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</si>
  <si>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</si>
  <si>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</si>
  <si>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</si>
  <si>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</si>
  <si>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</si>
  <si>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</si>
  <si>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</si>
  <si>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</si>
  <si>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</si>
  <si>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</si>
  <si>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</si>
  <si>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</si>
  <si>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</si>
  <si>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</si>
  <si>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</si>
  <si>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</si>
  <si>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</si>
  <si>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</si>
  <si>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</si>
  <si>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</si>
  <si>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</si>
  <si>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</si>
  <si>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</si>
  <si>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</si>
  <si>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</si>
  <si>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</si>
  <si>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</si>
  <si>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</si>
  <si>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</si>
  <si>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</si>
  <si>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</si>
  <si>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</si>
  <si>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</si>
  <si>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</si>
  <si>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</si>
  <si>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</si>
  <si>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</si>
  <si>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</si>
  <si>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</si>
  <si>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</si>
  <si>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</si>
  <si>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</si>
  <si>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</si>
  <si>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</si>
  <si>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</si>
  <si>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</si>
  <si>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</si>
  <si>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</si>
  <si>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</si>
  <si>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</si>
  <si>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</si>
  <si>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</si>
  <si>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</si>
  <si>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</si>
  <si>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</si>
  <si>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</si>
  <si>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</si>
  <si>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</si>
  <si>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</si>
  <si>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</si>
  <si>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</si>
  <si>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</si>
  <si>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</si>
  <si>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</si>
  <si>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</si>
  <si>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</si>
  <si>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</si>
  <si>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</si>
  <si>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</si>
  <si>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</si>
  <si>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</si>
  <si>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</si>
  <si>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</si>
  <si>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</si>
  <si>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</si>
  <si>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</si>
  <si>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</si>
  <si>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</si>
  <si>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</si>
  <si>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</si>
  <si>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</si>
  <si>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</si>
  <si>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</si>
  <si>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</si>
  <si>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</si>
  <si>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</si>
  <si>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</si>
  <si>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</si>
  <si>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</si>
  <si>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</si>
  <si>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</si>
  <si>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</si>
  <si>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</si>
  <si>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</si>
  <si>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</si>
  <si>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</si>
  <si>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</si>
  <si>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</si>
  <si>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</si>
  <si>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</si>
  <si>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</si>
  <si>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</si>
  <si>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</si>
  <si>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</si>
  <si>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</si>
  <si>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</si>
  <si>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</si>
  <si>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</si>
  <si>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</si>
  <si>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</si>
  <si>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</si>
  <si>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</si>
  <si>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</si>
  <si>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</si>
  <si>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</si>
  <si>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</si>
  <si>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</si>
  <si>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</si>
  <si>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</si>
  <si>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</si>
  <si>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</si>
  <si>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</si>
  <si>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</si>
  <si>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</si>
  <si>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</si>
  <si>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</si>
  <si>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</si>
  <si>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</si>
  <si>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</si>
  <si>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</si>
  <si>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</si>
  <si>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</si>
  <si>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</si>
  <si>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</si>
  <si>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</si>
  <si>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</si>
  <si>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</si>
  <si>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</si>
  <si>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</si>
  <si>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</si>
  <si>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</si>
  <si>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</si>
  <si>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</si>
  <si>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</si>
  <si>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</si>
  <si>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</si>
  <si>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</si>
  <si>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</si>
  <si>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</si>
  <si>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</si>
  <si>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</si>
  <si>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</si>
  <si>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</si>
  <si>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</si>
  <si>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</si>
  <si>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</si>
  <si>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</si>
  <si>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</si>
  <si>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</si>
  <si>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</si>
  <si>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</si>
  <si>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</si>
  <si>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</si>
  <si>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</si>
  <si>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</si>
  <si>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</si>
  <si>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</si>
  <si>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</si>
  <si>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</si>
  <si>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</si>
  <si>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</si>
  <si>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</si>
  <si>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</si>
  <si>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</si>
  <si>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</si>
  <si>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</si>
  <si>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</si>
  <si>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</si>
  <si>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</si>
  <si>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</si>
  <si>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</si>
  <si>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</si>
  <si>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</si>
  <si>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</si>
  <si>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</si>
  <si>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</si>
  <si>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</si>
  <si>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</si>
  <si>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</si>
  <si>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</si>
  <si>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</si>
  <si>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</si>
  <si>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</si>
  <si>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</si>
  <si>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</si>
  <si>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</si>
  <si>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</si>
  <si>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</si>
  <si>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</si>
  <si>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</si>
  <si>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</si>
  <si>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</si>
  <si>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</si>
  <si>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</si>
  <si>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</si>
  <si>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</si>
  <si>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</si>
  <si>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</si>
  <si>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</si>
  <si>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</si>
  <si>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</si>
  <si>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</si>
  <si>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</si>
  <si>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</si>
  <si>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</si>
  <si>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</si>
  <si>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</si>
  <si>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</si>
  <si>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</si>
  <si>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</si>
  <si>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</si>
  <si>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</si>
  <si>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</si>
  <si>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</si>
  <si>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</si>
  <si>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</si>
  <si>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</si>
  <si>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</si>
  <si>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</si>
  <si>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</si>
  <si>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</si>
  <si>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</si>
  <si>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</si>
  <si>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</si>
  <si>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</si>
  <si>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</si>
  <si>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</si>
  <si>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</si>
  <si>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</si>
  <si>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</si>
  <si>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</si>
  <si>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</si>
  <si>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</si>
  <si>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</si>
  <si>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</si>
  <si>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</si>
  <si>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</si>
  <si>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</si>
  <si>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</si>
  <si>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</si>
  <si>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</si>
  <si>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</si>
  <si>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</si>
  <si>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</si>
  <si>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</si>
  <si>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</si>
  <si>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</si>
  <si>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</si>
  <si>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</si>
  <si>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</si>
  <si>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</si>
  <si>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</si>
  <si>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</si>
  <si>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</si>
  <si>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</si>
  <si>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</si>
  <si>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</si>
  <si>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</si>
  <si>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</si>
  <si>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</si>
  <si>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</si>
  <si>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</si>
  <si>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</si>
  <si>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</si>
  <si>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</si>
  <si>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</si>
  <si>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</si>
  <si>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</si>
  <si>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</si>
  <si>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</si>
  <si>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</si>
  <si>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</si>
  <si>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</si>
  <si>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</si>
  <si>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</si>
  <si>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</si>
  <si>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</si>
  <si>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</si>
  <si>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</si>
  <si>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</si>
  <si>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</si>
  <si>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</si>
  <si>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</si>
  <si>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</si>
  <si>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</si>
  <si>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</si>
  <si>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</si>
  <si>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</si>
  <si>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</si>
  <si>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</si>
  <si>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</si>
  <si>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</si>
  <si>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</si>
  <si>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</si>
  <si>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</si>
  <si>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</si>
  <si>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</si>
  <si>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</si>
  <si>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</si>
  <si>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</si>
  <si>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</si>
  <si>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</si>
  <si>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</si>
  <si>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</si>
  <si>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</si>
  <si>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</si>
  <si>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</si>
  <si>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</si>
  <si>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</si>
  <si>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</si>
  <si>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</si>
  <si>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</si>
  <si>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</si>
  <si>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</si>
  <si>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</si>
  <si>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</si>
  <si>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</si>
  <si>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</si>
  <si>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</si>
  <si>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</si>
  <si>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</si>
  <si>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</si>
  <si>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</si>
  <si>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</si>
  <si>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</si>
  <si>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</si>
  <si>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</si>
  <si>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</si>
  <si>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</si>
  <si>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</si>
  <si>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</si>
  <si>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</si>
  <si>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</si>
  <si>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</si>
  <si>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</si>
  <si>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</si>
  <si>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</si>
  <si>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</si>
  <si>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</si>
  <si>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</si>
  <si>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</si>
  <si>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</si>
  <si>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</si>
  <si>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</si>
  <si>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</si>
  <si>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</si>
  <si>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</si>
  <si>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</si>
  <si>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</si>
  <si>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</si>
  <si>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</si>
  <si>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</si>
  <si>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</si>
  <si>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</si>
  <si>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</si>
  <si>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</si>
  <si>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</si>
  <si>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</si>
  <si>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</si>
  <si>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</si>
  <si>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</si>
  <si>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</si>
  <si>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</si>
  <si>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</si>
  <si>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</si>
  <si>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</si>
  <si>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</si>
  <si>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</si>
  <si>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</si>
  <si>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</si>
  <si>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</si>
  <si>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</si>
  <si>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</si>
  <si>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</si>
  <si>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</si>
  <si>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</si>
  <si>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</si>
  <si>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</si>
  <si>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</si>
  <si>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</si>
  <si>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</si>
  <si>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</si>
  <si>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</si>
  <si>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</si>
  <si>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</si>
  <si>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</si>
  <si>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</si>
  <si>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</si>
  <si>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</si>
  <si>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</si>
  <si>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</si>
  <si>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</si>
  <si>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</si>
  <si>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</si>
  <si>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</si>
  <si>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</si>
  <si>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</si>
  <si>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</si>
  <si>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</si>
  <si>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</si>
  <si>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</si>
  <si>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</si>
  <si>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</si>
  <si>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</si>
  <si>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</si>
  <si>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</si>
  <si>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</si>
  <si>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</si>
  <si>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</si>
  <si>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</si>
  <si>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</si>
  <si>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</si>
  <si>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</si>
  <si>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</si>
  <si>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</si>
  <si>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</si>
  <si>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</si>
  <si>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</si>
  <si>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</si>
  <si>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</si>
  <si>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</si>
  <si>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</si>
  <si>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</si>
  <si>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</si>
  <si>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</si>
  <si>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</si>
  <si>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</si>
  <si>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</si>
  <si>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</si>
  <si>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</si>
  <si>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</si>
  <si>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</si>
  <si>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</si>
  <si>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</si>
  <si>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</si>
  <si>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</si>
  <si>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</si>
  <si>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</si>
  <si>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</si>
  <si>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</si>
  <si>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</si>
  <si>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</si>
  <si>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</si>
  <si>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</si>
  <si>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</si>
  <si>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</si>
  <si>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</si>
  <si>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</si>
  <si>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</si>
  <si>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</si>
  <si>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</si>
  <si>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</si>
  <si>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</si>
  <si>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</si>
  <si>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</si>
  <si>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</si>
  <si>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</si>
  <si>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</si>
  <si>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</si>
  <si>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</si>
  <si>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</si>
  <si>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</si>
  <si>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</si>
  <si>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</si>
  <si>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</si>
  <si>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</si>
  <si>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</si>
  <si>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</si>
  <si>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</si>
  <si>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</si>
  <si>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</si>
  <si>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</si>
  <si>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</si>
  <si>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</si>
  <si>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</si>
  <si>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</si>
  <si>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</si>
  <si>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</si>
  <si>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</si>
  <si>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</si>
  <si>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</si>
  <si>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</si>
  <si>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</si>
  <si>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</si>
  <si>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</si>
  <si>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</si>
  <si>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</si>
  <si>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</si>
  <si>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</si>
  <si>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</si>
  <si>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</si>
  <si>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</si>
  <si>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</si>
  <si>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</si>
  <si>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</si>
  <si>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</si>
  <si>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</si>
  <si>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</si>
  <si>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</si>
  <si>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</si>
  <si>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</si>
  <si>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</si>
  <si>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</si>
  <si>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</si>
  <si>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</si>
  <si>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</si>
  <si>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</si>
  <si>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</si>
  <si>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</si>
  <si>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</si>
  <si>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</si>
  <si>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</si>
  <si>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</si>
  <si>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</si>
  <si>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</si>
  <si>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</si>
  <si>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</si>
  <si>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</si>
  <si>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</si>
  <si>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</si>
  <si>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</si>
  <si>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</si>
  <si>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</si>
  <si>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</si>
  <si>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</si>
  <si>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</si>
  <si>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</si>
  <si>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</si>
  <si>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</si>
  <si>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</si>
  <si>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</si>
  <si>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</si>
  <si>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</si>
  <si>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</si>
  <si>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</si>
  <si>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</si>
  <si>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</si>
  <si>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</si>
  <si>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</si>
  <si>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</si>
  <si>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</si>
  <si>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</si>
  <si>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</si>
  <si>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</si>
  <si>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</si>
  <si>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</si>
  <si>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</si>
  <si>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</si>
  <si>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</si>
  <si>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</si>
  <si>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</si>
  <si>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</si>
  <si>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</si>
  <si>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</si>
  <si>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</si>
  <si>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</si>
  <si>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</si>
  <si>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</si>
  <si>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</si>
  <si>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</si>
  <si>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</si>
  <si>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</si>
  <si>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</si>
  <si>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</si>
  <si>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</si>
  <si>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</si>
  <si>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</si>
  <si>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</si>
  <si>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</si>
  <si>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</si>
  <si>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</si>
  <si>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</si>
  <si>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</si>
  <si>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</si>
  <si>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</si>
  <si>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</si>
  <si>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</si>
  <si>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</si>
  <si>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</si>
  <si>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</si>
  <si>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</si>
  <si>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</si>
  <si>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</si>
  <si>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</si>
  <si>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</si>
  <si>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</si>
  <si>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</si>
  <si>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</si>
  <si>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</si>
  <si>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</si>
  <si>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</si>
  <si>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</si>
  <si>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</si>
  <si>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</si>
  <si>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</si>
  <si>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</si>
  <si>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</si>
  <si>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</si>
  <si>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</si>
  <si>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</si>
  <si>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</si>
  <si>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</si>
  <si>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</si>
  <si>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</si>
  <si>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</si>
  <si>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</si>
  <si>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</si>
  <si>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</si>
  <si>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</si>
  <si>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</si>
  <si>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</si>
  <si>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</si>
  <si>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</si>
  <si>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</si>
  <si>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</si>
  <si>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</si>
  <si>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</si>
  <si>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</si>
  <si>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</si>
  <si>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</si>
  <si>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</si>
  <si>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</si>
  <si>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</si>
  <si>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</si>
  <si>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</si>
  <si>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</si>
  <si>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</si>
  <si>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</si>
  <si>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</si>
  <si>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</si>
  <si>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</si>
  <si>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</si>
  <si>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</si>
  <si>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</si>
  <si>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</si>
  <si>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</si>
  <si>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</si>
  <si>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</si>
  <si>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</si>
  <si>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</si>
  <si>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</si>
  <si>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</si>
  <si>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</si>
  <si>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</si>
  <si>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</si>
  <si>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</si>
  <si>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</si>
  <si>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</si>
  <si>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</si>
  <si>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</si>
  <si>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</si>
  <si>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</si>
  <si>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</si>
  <si>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</si>
  <si>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</si>
  <si>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</si>
  <si>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</si>
  <si>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</si>
  <si>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</si>
  <si>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</si>
  <si>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</si>
  <si>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</si>
  <si>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</si>
  <si>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</si>
  <si>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</si>
  <si>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</si>
  <si>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</si>
  <si>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</si>
  <si>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</si>
  <si>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</si>
  <si>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</si>
  <si>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</si>
  <si>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</si>
  <si>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</si>
  <si>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</si>
  <si>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</si>
  <si>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</si>
  <si>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</si>
  <si>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</si>
  <si>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</si>
  <si>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</si>
  <si>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</si>
  <si>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</si>
  <si>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</si>
  <si>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</si>
  <si>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</si>
  <si>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</si>
  <si>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</si>
  <si>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</si>
  <si>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</si>
  <si>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</si>
  <si>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</si>
  <si>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</si>
  <si>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</si>
  <si>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</si>
  <si>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</si>
  <si>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</si>
  <si>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</si>
  <si>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</si>
  <si>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</si>
  <si>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</si>
  <si>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</si>
  <si>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</si>
  <si>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</si>
  <si>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</si>
  <si>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</si>
  <si>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</si>
  <si>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</si>
  <si>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</si>
  <si>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</si>
  <si>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</si>
  <si>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</si>
  <si>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</si>
  <si>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</si>
  <si>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</si>
  <si>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</si>
  <si>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</si>
  <si>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</si>
  <si>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</si>
  <si>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</si>
  <si>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</si>
  <si>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</si>
  <si>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</si>
  <si>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</si>
  <si>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</si>
  <si>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</si>
  <si>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</si>
  <si>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</si>
  <si>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</si>
  <si>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</si>
  <si>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</si>
  <si>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</si>
  <si>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</si>
  <si>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</si>
  <si>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</si>
  <si>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</si>
  <si>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</si>
  <si>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</si>
  <si>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</si>
  <si>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</si>
  <si>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</si>
  <si>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</si>
  <si>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</si>
  <si>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</si>
  <si>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</si>
  <si>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</si>
  <si>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</si>
  <si>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</si>
  <si>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</si>
  <si>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</si>
  <si>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</si>
  <si>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</si>
  <si>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</si>
  <si>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</si>
  <si>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</si>
  <si>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</si>
  <si>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</si>
  <si>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</si>
  <si>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</si>
  <si>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</si>
  <si>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</si>
  <si>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</si>
  <si>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</si>
  <si>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</si>
  <si>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</si>
  <si>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</si>
  <si>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</si>
  <si>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</si>
  <si>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</si>
  <si>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</si>
  <si>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</si>
  <si>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</si>
  <si>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</si>
  <si>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</si>
  <si>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</si>
  <si>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</si>
  <si>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</si>
  <si>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</si>
  <si>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</si>
  <si>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</si>
  <si>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</si>
  <si>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</si>
  <si>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</si>
  <si>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</si>
  <si>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</si>
  <si>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</si>
  <si>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</si>
  <si>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</si>
  <si>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</si>
  <si>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</si>
  <si>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</si>
  <si>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</si>
  <si>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</si>
  <si>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</si>
  <si>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</si>
  <si>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</si>
  <si>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</si>
  <si>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</si>
  <si>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</si>
  <si>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</si>
  <si>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</si>
  <si>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</si>
  <si>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</si>
  <si>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</si>
  <si>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</si>
  <si>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</si>
  <si>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</si>
  <si>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</si>
  <si>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</si>
  <si>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</si>
  <si>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</si>
  <si>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</si>
  <si>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</si>
  <si>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</si>
  <si>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</si>
  <si>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</si>
  <si>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</si>
  <si>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</si>
  <si>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</si>
  <si>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</si>
  <si>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</si>
  <si>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</si>
  <si>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</si>
  <si>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</si>
  <si>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</si>
  <si>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</si>
  <si>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</si>
  <si>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</si>
  <si>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</si>
  <si>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</si>
  <si>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</si>
  <si>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</si>
  <si>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</si>
  <si>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</si>
  <si>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</si>
  <si>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</si>
  <si>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</si>
  <si>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</si>
  <si>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</si>
  <si>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</si>
  <si>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</si>
  <si>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</si>
  <si>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</si>
  <si>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</si>
  <si>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</si>
  <si>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</si>
  <si>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</si>
  <si>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</si>
  <si>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</si>
  <si>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</si>
  <si>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</si>
  <si>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</si>
  <si>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</si>
  <si>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</si>
  <si>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</si>
  <si>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</si>
  <si>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</si>
  <si>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</si>
  <si>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</si>
  <si>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</si>
  <si>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</si>
  <si>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</si>
  <si>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</si>
  <si>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</si>
  <si>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</si>
  <si>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</si>
  <si>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</si>
  <si>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</si>
  <si>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</si>
  <si>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</si>
  <si>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</si>
  <si>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</si>
  <si>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</si>
  <si>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</si>
  <si>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</si>
  <si>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</si>
  <si>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</si>
  <si>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</si>
  <si>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</si>
  <si>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</si>
  <si>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</si>
  <si>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</si>
  <si>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</si>
  <si>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</si>
  <si>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</si>
  <si>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</si>
  <si>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</si>
  <si>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</si>
  <si>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</si>
  <si>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</si>
  <si>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</si>
  <si>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</si>
  <si>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</si>
  <si>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</si>
  <si>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</si>
  <si>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</si>
  <si>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</si>
  <si>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</si>
  <si>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</si>
  <si>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</si>
  <si>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</si>
  <si>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</si>
  <si>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</si>
  <si>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</si>
  <si>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</si>
  <si>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</si>
  <si>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</si>
  <si>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</si>
  <si>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</si>
  <si>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</si>
  <si>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</si>
  <si>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</si>
  <si>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</si>
  <si>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</si>
  <si>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</si>
  <si>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</si>
  <si>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</si>
  <si>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</si>
  <si>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</si>
  <si>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</si>
  <si>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</si>
  <si>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</si>
  <si>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</si>
  <si>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</si>
  <si>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</si>
  <si>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</si>
  <si>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</si>
  <si>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</si>
  <si>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</si>
  <si>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</si>
  <si>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</si>
  <si>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</si>
  <si>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</si>
  <si>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</si>
  <si>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</si>
  <si>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</si>
  <si>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</si>
  <si>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</si>
  <si>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</si>
  <si>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</si>
  <si>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</si>
  <si>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</si>
  <si>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</si>
  <si>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</si>
  <si>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</si>
  <si>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</si>
  <si>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</si>
  <si>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</si>
  <si>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</si>
  <si>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</si>
  <si>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</si>
  <si>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</si>
  <si>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</si>
  <si>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</si>
  <si>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</si>
  <si>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</si>
  <si>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</si>
  <si>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</si>
  <si>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</si>
  <si>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</si>
  <si>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</si>
  <si>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</si>
  <si>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</si>
  <si>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</si>
  <si>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</si>
  <si>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</si>
  <si>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</si>
  <si>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</si>
  <si>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</si>
  <si>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</si>
  <si>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</si>
  <si>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</si>
  <si>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</si>
  <si>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</si>
  <si>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</si>
  <si>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</si>
  <si>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</si>
  <si>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</si>
  <si>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</si>
  <si>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</si>
  <si>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</si>
  <si>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</si>
  <si>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</si>
  <si>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</si>
  <si>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</si>
  <si>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</si>
  <si>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</si>
  <si>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</si>
  <si>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</si>
  <si>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</si>
  <si>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</si>
  <si>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</si>
  <si>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</si>
  <si>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</si>
  <si>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</si>
  <si>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</si>
  <si>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</si>
  <si>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</si>
  <si>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</si>
  <si>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</si>
  <si>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</si>
  <si>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</si>
  <si>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</si>
  <si>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</si>
  <si>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</si>
  <si>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</si>
  <si>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</si>
  <si>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</si>
  <si>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</si>
  <si>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</si>
  <si>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</si>
  <si>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</si>
  <si>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</si>
  <si>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</si>
  <si>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</si>
  <si>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</si>
  <si>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</si>
  <si>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</si>
  <si>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</si>
  <si>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</si>
  <si>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</si>
  <si>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</si>
  <si>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</si>
  <si>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</si>
  <si>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</si>
  <si>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</si>
  <si>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</si>
  <si>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</si>
  <si>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</si>
  <si>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</si>
  <si>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</si>
  <si>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</si>
  <si>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</si>
  <si>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</si>
  <si>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</si>
  <si>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</si>
  <si>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</si>
  <si>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</si>
  <si>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</si>
  <si>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</si>
  <si>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</si>
  <si>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</si>
  <si>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</si>
  <si>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</si>
  <si>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</si>
  <si>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</si>
  <si>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</si>
  <si>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</si>
  <si>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</si>
  <si>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</si>
  <si>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</si>
  <si>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</si>
  <si>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</si>
  <si>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</si>
  <si>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</si>
  <si>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</si>
  <si>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</si>
  <si>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</si>
  <si>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</si>
  <si>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</si>
  <si>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</si>
  <si>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</si>
  <si>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</si>
  <si>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</si>
  <si>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</si>
  <si>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</si>
  <si>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</si>
  <si>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</si>
  <si>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</si>
  <si>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</si>
  <si>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</si>
  <si>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</si>
  <si>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</si>
  <si>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</si>
  <si>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</si>
  <si>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</si>
  <si>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</si>
  <si>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</si>
  <si>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</si>
  <si>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</si>
  <si>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</si>
  <si>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</si>
  <si>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</si>
  <si>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</si>
  <si>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</si>
  <si>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</si>
  <si>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</si>
  <si>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</si>
  <si>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</si>
  <si>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</si>
  <si>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</si>
  <si>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</si>
  <si>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</si>
  <si>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</si>
  <si>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</si>
  <si>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</si>
  <si>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</si>
  <si>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</si>
  <si>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</si>
  <si>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</si>
  <si>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</si>
  <si>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</si>
  <si>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</si>
  <si>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</si>
  <si>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</si>
  <si>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</si>
  <si>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</si>
  <si>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</si>
  <si>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</si>
  <si>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</si>
  <si>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</si>
  <si>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</si>
  <si>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</si>
  <si>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</si>
  <si>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</si>
  <si>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</si>
  <si>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</si>
  <si>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</si>
  <si>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</si>
  <si>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</si>
  <si>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</si>
  <si>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</si>
  <si>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</si>
  <si>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</si>
  <si>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</si>
  <si>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</si>
  <si>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</si>
  <si>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</si>
  <si>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</si>
  <si>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</si>
  <si>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</si>
  <si>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</si>
  <si>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</si>
  <si>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</si>
  <si>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</si>
  <si>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</si>
  <si>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</si>
  <si>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</si>
  <si>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</si>
  <si>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</si>
  <si>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</si>
  <si>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</si>
  <si>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</si>
  <si>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</si>
  <si>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</si>
  <si>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</si>
  <si>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</si>
  <si>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</si>
  <si>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</si>
  <si>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</si>
  <si>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</si>
  <si>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</si>
  <si>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</si>
  <si>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</si>
  <si>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</si>
  <si>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</si>
  <si>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</si>
  <si>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</si>
  <si>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</si>
  <si>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</si>
  <si>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</si>
  <si>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</si>
  <si>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</si>
  <si>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</si>
  <si>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</si>
  <si>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</si>
  <si>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</si>
  <si>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</si>
  <si>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</si>
  <si>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</si>
  <si>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</si>
  <si>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</si>
  <si>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</si>
  <si>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</si>
  <si>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</si>
  <si>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</si>
  <si>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</si>
  <si>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</si>
  <si>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</si>
  <si>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</si>
  <si>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</si>
  <si>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</si>
  <si>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</si>
  <si>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</si>
  <si>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</si>
  <si>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</si>
  <si>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</si>
  <si>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</si>
  <si>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</si>
  <si>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</si>
  <si>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</si>
  <si>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</si>
  <si>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</si>
  <si>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</si>
  <si>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</si>
  <si>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</si>
  <si>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</si>
  <si>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</si>
  <si>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</si>
  <si>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</si>
  <si>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</si>
  <si>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</si>
  <si>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</si>
  <si>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</si>
  <si>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</si>
  <si>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</si>
  <si>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</si>
  <si>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</si>
  <si>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</si>
  <si>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</si>
  <si>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</si>
  <si>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</si>
  <si>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</si>
  <si>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</si>
  <si>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</si>
  <si>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</si>
  <si>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</si>
  <si>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</si>
  <si>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</si>
  <si>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</si>
  <si>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</si>
  <si>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</si>
  <si>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</si>
  <si>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</si>
  <si>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</si>
  <si>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</si>
  <si>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</si>
  <si>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</si>
  <si>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</si>
  <si>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</si>
  <si>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</si>
  <si>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</si>
  <si>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</si>
  <si>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</si>
  <si>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</si>
  <si>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</si>
  <si>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</si>
  <si>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</si>
  <si>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</si>
  <si>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</si>
  <si>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</si>
  <si>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</si>
  <si>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</si>
  <si>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</si>
  <si>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</si>
  <si>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</si>
  <si>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</si>
  <si>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</si>
  <si>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</si>
  <si>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</si>
  <si>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</si>
  <si>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</si>
  <si>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</si>
  <si>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</si>
  <si>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</si>
  <si>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</si>
  <si>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</si>
  <si>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</si>
  <si>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</si>
  <si>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</si>
  <si>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</si>
  <si>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</si>
  <si>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</si>
  <si>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</si>
  <si>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</si>
  <si>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</si>
  <si>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</si>
  <si>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</si>
  <si>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</si>
  <si>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</si>
  <si>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</si>
  <si>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</si>
  <si>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</si>
  <si>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</si>
  <si>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</si>
  <si>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</si>
  <si>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</si>
  <si>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</si>
  <si>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</si>
  <si>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</si>
  <si>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</si>
  <si>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</si>
  <si>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</si>
  <si>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</si>
  <si>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</si>
  <si>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</si>
  <si>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</si>
  <si>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</si>
  <si>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</si>
  <si>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</si>
  <si>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</si>
  <si>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</si>
  <si>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</si>
  <si>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</si>
  <si>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</si>
  <si>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</si>
  <si>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</si>
  <si>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</si>
  <si>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</si>
  <si>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</si>
  <si>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</si>
  <si>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</si>
  <si>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</si>
  <si>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</si>
  <si>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</si>
  <si>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</si>
  <si>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</si>
  <si>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</si>
  <si>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</si>
  <si>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</si>
  <si>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</si>
  <si>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</si>
  <si>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</si>
  <si>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</si>
  <si>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</si>
  <si>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</si>
  <si>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</si>
  <si>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</si>
  <si>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</si>
  <si>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</si>
  <si>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</si>
  <si>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</si>
  <si>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</si>
  <si>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</si>
  <si>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</si>
  <si>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</si>
  <si>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</si>
  <si>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</si>
  <si>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</si>
  <si>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</si>
  <si>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</si>
  <si>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</si>
  <si>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</si>
  <si>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</si>
  <si>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</si>
  <si>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</si>
  <si>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</si>
  <si>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</si>
  <si>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</si>
  <si>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</si>
  <si>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</si>
  <si>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</si>
  <si>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</si>
  <si>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</si>
  <si>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</si>
  <si>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</si>
  <si>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</si>
  <si>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</si>
  <si>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</si>
  <si>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</si>
  <si>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</si>
  <si>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</si>
  <si>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</si>
  <si>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</si>
  <si>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</si>
  <si>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</si>
  <si>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</si>
  <si>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</si>
  <si>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</si>
  <si>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</si>
  <si>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</si>
  <si>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</si>
  <si>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</si>
  <si>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</si>
  <si>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</si>
  <si>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</si>
  <si>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</si>
  <si>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</si>
  <si>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</si>
  <si>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</si>
  <si>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</si>
  <si>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</si>
  <si>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</si>
  <si>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</si>
  <si>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</si>
  <si>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</si>
  <si>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</si>
  <si>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</si>
  <si>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</si>
  <si>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</si>
  <si>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</si>
  <si>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</si>
  <si>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</si>
  <si>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</si>
  <si>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</si>
  <si>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</si>
  <si>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</si>
  <si>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</si>
  <si>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</si>
  <si>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</si>
  <si>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</si>
  <si>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</si>
  <si>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</si>
  <si>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</si>
  <si>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</si>
  <si>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</si>
  <si>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</si>
  <si>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</si>
  <si>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</si>
  <si>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</si>
  <si>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</si>
  <si>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</si>
  <si>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</si>
  <si>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</si>
  <si>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</si>
  <si>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</si>
  <si>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</si>
  <si>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</si>
  <si>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</si>
  <si>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</si>
  <si>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</si>
  <si>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</si>
  <si>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</si>
  <si>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</si>
  <si>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</si>
  <si>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</si>
  <si>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</si>
  <si>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</si>
  <si>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</si>
  <si>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</si>
  <si>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</si>
  <si>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</si>
  <si>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</si>
  <si>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</si>
  <si>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</si>
  <si>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</si>
  <si>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</si>
  <si>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</si>
  <si>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</si>
  <si>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</si>
  <si>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</si>
  <si>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</si>
  <si>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</si>
  <si>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</si>
  <si>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</si>
  <si>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</si>
  <si>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</si>
  <si>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</si>
  <si>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</si>
  <si>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</si>
  <si>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</si>
  <si>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</si>
  <si>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</si>
  <si>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</si>
  <si>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</si>
  <si>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</si>
  <si>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</si>
  <si>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</si>
  <si>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</si>
  <si>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</si>
  <si>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</si>
  <si>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</si>
  <si>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</si>
  <si>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</si>
  <si>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</si>
  <si>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</si>
  <si>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</si>
  <si>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</si>
  <si>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</si>
  <si>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</si>
  <si>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</si>
  <si>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</si>
  <si>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</si>
  <si>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</si>
  <si>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</si>
  <si>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</si>
  <si>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</si>
  <si>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</si>
  <si>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</si>
  <si>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</si>
  <si>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</si>
  <si>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</si>
  <si>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</si>
  <si>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</si>
  <si>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</si>
  <si>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</si>
  <si>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</si>
  <si>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</si>
  <si>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</si>
  <si>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</si>
  <si>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</si>
  <si>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</si>
  <si>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</si>
  <si>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</si>
  <si>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</si>
  <si>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</si>
  <si>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</si>
  <si>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</si>
  <si>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</si>
  <si>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</si>
  <si>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</si>
  <si>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</si>
  <si>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</si>
  <si>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</si>
  <si>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</si>
  <si>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</si>
  <si>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</si>
  <si>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</si>
  <si>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</si>
  <si>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</si>
  <si>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</si>
  <si>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</si>
  <si>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</si>
  <si>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</si>
  <si>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</si>
  <si>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</si>
  <si>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</si>
  <si>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</si>
  <si>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</si>
  <si>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</si>
  <si>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</si>
  <si>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</si>
  <si>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</si>
  <si>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</si>
  <si>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</si>
  <si>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</si>
  <si>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</si>
  <si>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</si>
  <si>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</si>
  <si>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</si>
  <si>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</si>
  <si>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</si>
  <si>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</si>
  <si>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</si>
  <si>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</si>
  <si>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</si>
  <si>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</si>
  <si>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</si>
  <si>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</si>
  <si>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</si>
  <si>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</si>
  <si>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</si>
  <si>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</si>
  <si>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</si>
  <si>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</si>
  <si>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</si>
  <si>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</si>
  <si>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</si>
  <si>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</si>
  <si>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</si>
  <si>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</si>
  <si>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</si>
  <si>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</si>
  <si>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</si>
  <si>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</si>
  <si>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</si>
  <si>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</si>
  <si>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</si>
  <si>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</si>
  <si>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</si>
  <si>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</si>
  <si>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</si>
  <si>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</si>
  <si>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</si>
  <si>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</si>
  <si>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</si>
  <si>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</si>
  <si>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</si>
  <si>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</si>
  <si>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</si>
  <si>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</si>
  <si>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</si>
  <si>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</si>
  <si>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</si>
  <si>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</si>
  <si>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</si>
  <si>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</si>
  <si>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</si>
  <si>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</si>
  <si>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</si>
  <si>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</si>
  <si>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</si>
  <si>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</si>
  <si>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</si>
  <si>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</si>
  <si>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</si>
  <si>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</si>
  <si>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</si>
  <si>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</si>
  <si>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</si>
  <si>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</si>
  <si>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</si>
  <si>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</si>
  <si>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</si>
  <si>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</si>
  <si>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</si>
  <si>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</si>
  <si>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</si>
  <si>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</si>
  <si>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</si>
  <si>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</si>
  <si>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</si>
  <si>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</si>
  <si>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</si>
  <si>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</si>
  <si>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</si>
  <si>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</si>
  <si>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</si>
  <si>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</si>
  <si>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</si>
  <si>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</si>
  <si>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</si>
  <si>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</si>
  <si>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</si>
  <si>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</si>
  <si>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</si>
  <si>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</si>
  <si>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</si>
  <si>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</si>
  <si>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</si>
  <si>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</si>
  <si>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</si>
  <si>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</si>
  <si>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</si>
  <si>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</si>
  <si>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</si>
  <si>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</si>
  <si>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</si>
  <si>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</si>
  <si>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</si>
  <si>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</si>
  <si>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</si>
  <si>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</si>
  <si>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</si>
  <si>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</si>
  <si>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</si>
  <si>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</si>
  <si>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</si>
  <si>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</si>
  <si>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</si>
  <si>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</si>
  <si>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</si>
  <si>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</si>
  <si>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</si>
  <si>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</si>
  <si>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</si>
  <si>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</si>
  <si>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</si>
  <si>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</si>
  <si>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</si>
  <si>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</si>
  <si>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</si>
  <si>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</si>
  <si>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</si>
  <si>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</si>
  <si>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</si>
  <si>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</si>
  <si>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</si>
  <si>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</si>
  <si>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</si>
  <si>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</si>
  <si>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</si>
  <si>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</si>
  <si>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</si>
  <si>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</si>
  <si>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</si>
  <si>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</si>
  <si>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</si>
  <si>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</si>
  <si>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</si>
  <si>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</si>
  <si>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</si>
  <si>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</si>
  <si>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</si>
  <si>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</si>
  <si>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</si>
  <si>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</si>
  <si>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</si>
  <si>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</si>
  <si>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</si>
  <si>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</si>
  <si>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</si>
  <si>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</si>
  <si>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</si>
  <si>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</si>
  <si>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</si>
  <si>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</si>
  <si>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</si>
  <si>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</si>
  <si>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</si>
  <si>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</si>
  <si>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</si>
  <si>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</si>
  <si>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</si>
  <si>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</si>
  <si>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</si>
  <si>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</si>
  <si>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</si>
  <si>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</si>
  <si>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</si>
  <si>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</si>
  <si>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</si>
  <si>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</si>
  <si>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</si>
  <si>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</si>
  <si>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</si>
  <si>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</si>
  <si>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</si>
  <si>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</si>
  <si>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</si>
  <si>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</si>
  <si>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</si>
  <si>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</si>
  <si>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</si>
  <si>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</si>
  <si>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</si>
  <si>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</si>
  <si>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</si>
  <si>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</si>
  <si>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</si>
  <si>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</si>
  <si>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</si>
  <si>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</si>
  <si>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</si>
  <si>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</si>
  <si>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</si>
  <si>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</si>
  <si>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</si>
  <si>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</si>
  <si>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</si>
  <si>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</si>
  <si>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</si>
  <si>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</si>
  <si>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</si>
  <si>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</si>
  <si>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</si>
  <si>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</si>
  <si>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</si>
  <si>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</si>
  <si>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</si>
  <si>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</si>
  <si>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</si>
  <si>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</si>
  <si>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</si>
  <si>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</si>
  <si>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</si>
  <si>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</si>
  <si>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</si>
  <si>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</si>
  <si>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</si>
  <si>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</si>
  <si>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</si>
  <si>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</si>
  <si>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</si>
  <si>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</si>
  <si>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</si>
  <si>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</si>
  <si>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</si>
  <si>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</si>
  <si>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</si>
  <si>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</si>
  <si>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</si>
  <si>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</si>
  <si>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</si>
  <si>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</si>
  <si>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</si>
  <si>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</si>
  <si>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</si>
  <si>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</si>
  <si>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</si>
  <si>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</si>
  <si>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</si>
  <si>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</si>
  <si>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</si>
  <si>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</si>
  <si>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</si>
  <si>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</si>
  <si>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</si>
  <si>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</si>
  <si>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</si>
  <si>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</si>
  <si>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</si>
  <si>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</si>
  <si>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</si>
  <si>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</si>
  <si>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</si>
  <si>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</si>
  <si>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</si>
  <si>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</si>
  <si>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</si>
  <si>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</si>
  <si>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</si>
  <si>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</si>
  <si>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</si>
  <si>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</si>
  <si>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</si>
  <si>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</si>
  <si>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</si>
  <si>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</si>
  <si>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</si>
  <si>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</si>
  <si>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</si>
  <si>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</si>
  <si>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</si>
  <si>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</si>
  <si>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</si>
  <si>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</si>
  <si>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</si>
  <si>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</si>
  <si>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</si>
  <si>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</si>
  <si>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</si>
  <si>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</si>
  <si>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</si>
  <si>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</si>
  <si>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</si>
  <si>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</si>
  <si>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</si>
  <si>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</si>
  <si>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</si>
  <si>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</si>
  <si>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</si>
  <si>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</si>
  <si>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</si>
  <si>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</si>
  <si>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</si>
  <si>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</si>
  <si>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</si>
  <si>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</si>
  <si>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</si>
  <si>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</si>
  <si>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</si>
  <si>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</si>
  <si>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</si>
  <si>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</si>
  <si>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</si>
  <si>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</si>
  <si>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</si>
  <si>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</si>
  <si>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</si>
  <si>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</si>
  <si>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</si>
  <si>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</si>
  <si>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</si>
  <si>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</si>
  <si>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</si>
  <si>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</si>
  <si>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</si>
  <si>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</si>
  <si>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</si>
  <si>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</si>
  <si>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</si>
  <si>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</si>
  <si>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</si>
  <si>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</si>
  <si>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</si>
  <si>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</si>
  <si>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</si>
  <si>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</si>
  <si>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</si>
  <si>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</si>
  <si>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</si>
  <si>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</si>
  <si>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</si>
  <si>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</si>
  <si>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</si>
  <si>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</si>
  <si>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</si>
  <si>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</si>
  <si>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</si>
  <si>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</si>
  <si>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</si>
  <si>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</si>
  <si>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</si>
  <si>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</si>
  <si>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</si>
  <si>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</si>
  <si>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</si>
  <si>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</si>
  <si>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</si>
  <si>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</si>
  <si>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</si>
  <si>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</si>
  <si>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</si>
  <si>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</si>
  <si>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</si>
  <si>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</si>
  <si>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</si>
  <si>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</si>
  <si>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</si>
  <si>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</si>
  <si>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</si>
  <si>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</si>
  <si>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</si>
  <si>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</si>
  <si>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</si>
  <si>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</si>
  <si>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</si>
  <si>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</si>
  <si>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</si>
  <si>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</si>
  <si>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</si>
  <si>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</si>
  <si>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</si>
  <si>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</si>
  <si>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</si>
  <si>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</si>
  <si>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</si>
  <si>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</si>
  <si>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</si>
  <si>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</si>
  <si>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</si>
  <si>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</si>
  <si>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</si>
  <si>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</si>
  <si>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</si>
  <si>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</si>
  <si>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</si>
  <si>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</si>
  <si>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</si>
  <si>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</si>
  <si>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</si>
  <si>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</si>
  <si>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</si>
  <si>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</si>
  <si>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</si>
  <si>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</si>
  <si>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</si>
  <si>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</si>
  <si>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</si>
  <si>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</si>
  <si>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</si>
  <si>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</si>
  <si>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</si>
  <si>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</si>
  <si>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</si>
  <si>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</si>
  <si>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</si>
  <si>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</si>
  <si>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</si>
  <si>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</si>
  <si>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</si>
  <si>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</si>
  <si>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</si>
  <si>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</si>
  <si>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</si>
  <si>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</si>
  <si>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</si>
  <si>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</si>
  <si>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</si>
  <si>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</si>
  <si>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</si>
  <si>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</si>
  <si>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</si>
  <si>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</si>
  <si>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</si>
  <si>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</si>
  <si>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</si>
  <si>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</si>
  <si>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</si>
  <si>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</si>
  <si>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</si>
  <si>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</si>
  <si>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</si>
  <si>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</si>
  <si>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</si>
  <si>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</si>
  <si>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</si>
  <si>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</si>
  <si>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</si>
  <si>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</si>
  <si>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</si>
  <si>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</si>
  <si>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</si>
  <si>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</si>
  <si>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</si>
  <si>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</si>
  <si>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</si>
  <si>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</si>
  <si>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</si>
  <si>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</si>
  <si>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</si>
  <si>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</si>
  <si>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</si>
  <si>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</si>
  <si>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</si>
  <si>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</si>
  <si>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</si>
  <si>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</si>
  <si>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</si>
  <si>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</si>
  <si>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</si>
  <si>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</si>
  <si>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</si>
  <si>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</si>
  <si>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</si>
  <si>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</si>
  <si>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</si>
  <si>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</si>
  <si>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</si>
  <si>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</si>
  <si>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</si>
  <si>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</si>
  <si>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</si>
  <si>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</si>
  <si>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</si>
  <si>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</si>
  <si>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</si>
  <si>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</si>
  <si>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</si>
  <si>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</si>
  <si>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</si>
  <si>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</si>
  <si>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</si>
  <si>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</si>
  <si>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</si>
  <si>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</si>
  <si>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</si>
  <si>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</si>
  <si>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</si>
  <si>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</si>
  <si>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</si>
  <si>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</si>
  <si>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</si>
  <si>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</si>
  <si>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</si>
  <si>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</si>
  <si>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</si>
  <si>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</si>
  <si>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</si>
  <si>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</si>
  <si>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</si>
  <si>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</si>
  <si>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</si>
  <si>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</si>
  <si>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</si>
  <si>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</si>
  <si>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</si>
  <si>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</si>
  <si>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</si>
  <si>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</si>
  <si>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</si>
  <si>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</si>
  <si>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</si>
  <si>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</si>
  <si>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</si>
  <si>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</si>
  <si>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</si>
  <si>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</si>
  <si>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</si>
  <si>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</si>
  <si>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</si>
  <si>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</si>
  <si>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</si>
  <si>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</si>
  <si>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</si>
  <si>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</si>
  <si>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</si>
  <si>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</si>
  <si>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</si>
  <si>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</si>
  <si>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</si>
  <si>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</si>
  <si>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</si>
  <si>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</si>
  <si>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</si>
  <si>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</si>
  <si>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</si>
  <si>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</si>
  <si>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</si>
  <si>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</si>
  <si>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</si>
  <si>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</si>
  <si>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</si>
  <si>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</si>
  <si>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</si>
  <si>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</si>
  <si>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</si>
  <si>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</si>
  <si>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</si>
  <si>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</si>
  <si>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</si>
  <si>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</si>
  <si>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</si>
  <si>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</si>
  <si>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</si>
  <si>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</si>
  <si>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</si>
  <si>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</si>
  <si>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</si>
  <si>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</si>
  <si>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</si>
  <si>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</si>
  <si>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</si>
  <si>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</si>
  <si>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</si>
  <si>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</si>
  <si>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</si>
  <si>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</si>
  <si>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</si>
  <si>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</si>
  <si>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</si>
  <si>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</si>
  <si>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</si>
  <si>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</si>
  <si>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</si>
  <si>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</si>
  <si>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</si>
  <si>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</si>
  <si>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</si>
  <si>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</si>
  <si>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</si>
  <si>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</si>
  <si>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</si>
  <si>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</si>
  <si>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</si>
  <si>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</si>
  <si>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</si>
  <si>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</si>
  <si>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</si>
  <si>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</si>
  <si>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</si>
  <si>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</si>
  <si>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</si>
  <si>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</si>
  <si>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</si>
  <si>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</si>
  <si>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</si>
  <si>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</si>
  <si>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</si>
  <si>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</si>
  <si>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</si>
  <si>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</si>
  <si>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</si>
  <si>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</si>
  <si>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</si>
  <si>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</si>
  <si>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</si>
  <si>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</si>
  <si>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</si>
  <si>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</si>
  <si>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</si>
  <si>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</si>
  <si>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</si>
  <si>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</si>
  <si>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</si>
  <si>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</si>
  <si>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</si>
  <si>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</si>
  <si>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</si>
  <si>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</si>
  <si>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</si>
  <si>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</si>
  <si>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</si>
  <si>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</si>
  <si>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</si>
  <si>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</si>
  <si>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</si>
  <si>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</si>
  <si>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</si>
  <si>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</si>
  <si>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</si>
  <si>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</si>
  <si>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</si>
  <si>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</si>
  <si>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</si>
  <si>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</si>
  <si>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</si>
  <si>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</si>
  <si>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</si>
  <si>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</si>
  <si>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</si>
  <si>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</si>
  <si>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</si>
  <si>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</si>
  <si>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</si>
  <si>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</si>
  <si>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</si>
  <si>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</si>
  <si>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</si>
  <si>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</si>
  <si>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</si>
  <si>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</si>
  <si>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</si>
  <si>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</si>
  <si>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</si>
  <si>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</si>
  <si>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</si>
  <si>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</si>
  <si>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</si>
  <si>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</si>
  <si>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</si>
  <si>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</si>
  <si>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</si>
  <si>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</si>
  <si>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</si>
  <si>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</si>
  <si>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</si>
  <si>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</si>
  <si>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</si>
  <si>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</si>
  <si>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</si>
  <si>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</si>
  <si>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</si>
  <si>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</si>
  <si>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</si>
  <si>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</si>
  <si>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</si>
  <si>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</si>
  <si>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</si>
  <si>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</si>
  <si>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</si>
  <si>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</si>
  <si>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</si>
  <si>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</si>
  <si>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</si>
  <si>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</si>
  <si>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</si>
  <si>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</si>
  <si>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</si>
  <si>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</si>
  <si>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</si>
  <si>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</si>
  <si>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</si>
  <si>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</si>
  <si>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</si>
  <si>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</si>
  <si>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</si>
  <si>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</si>
  <si>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</si>
  <si>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</si>
  <si>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</si>
  <si>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</si>
  <si>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</si>
  <si>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</si>
  <si>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</si>
  <si>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</si>
  <si>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</si>
  <si>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</si>
  <si>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</si>
  <si>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</si>
  <si>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</si>
  <si>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</si>
  <si>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</si>
  <si>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</si>
  <si>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</si>
  <si>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</si>
  <si>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</si>
  <si>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</si>
  <si>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</si>
  <si>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</si>
  <si>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</si>
  <si>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</si>
  <si>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</si>
  <si>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</si>
  <si>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</si>
  <si>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</si>
  <si>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</si>
  <si>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</si>
  <si>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</si>
  <si>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</si>
  <si>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</si>
  <si>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</si>
  <si>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</si>
  <si>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</si>
  <si>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</si>
  <si>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</si>
  <si>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</si>
  <si>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</si>
  <si>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</si>
  <si>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</si>
  <si>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</si>
  <si>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</si>
  <si>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</si>
  <si>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</si>
  <si>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</si>
  <si>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</si>
  <si>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</si>
  <si>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</si>
  <si>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</si>
  <si>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</si>
  <si>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</si>
  <si>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</si>
  <si>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</si>
  <si>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</si>
  <si>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</si>
  <si>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</si>
  <si>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</si>
  <si>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</si>
  <si>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</si>
  <si>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</si>
  <si>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</si>
  <si>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</si>
  <si>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</si>
  <si>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</si>
  <si>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</si>
  <si>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</si>
  <si>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</si>
  <si>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</si>
  <si>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</si>
  <si>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</si>
  <si>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</si>
  <si>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</si>
  <si>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</si>
  <si>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</si>
  <si>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</si>
  <si>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</si>
  <si>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</si>
  <si>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</si>
  <si>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</si>
  <si>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</si>
  <si>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</si>
  <si>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</si>
  <si>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</si>
  <si>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</si>
  <si>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</si>
  <si>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</si>
  <si>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</si>
  <si>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</si>
  <si>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</si>
  <si>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</si>
  <si>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</si>
  <si>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</si>
  <si>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</si>
  <si>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</si>
  <si>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</si>
  <si>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</si>
  <si>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</si>
  <si>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</si>
  <si>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</si>
  <si>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</si>
  <si>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</si>
  <si>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</si>
  <si>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</si>
  <si>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</si>
  <si>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</si>
  <si>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</si>
  <si>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</si>
  <si>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</si>
  <si>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</si>
  <si>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</si>
  <si>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</si>
  <si>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</si>
  <si>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</si>
  <si>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</si>
  <si>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</si>
  <si>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</si>
  <si>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</si>
  <si>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</si>
  <si>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</si>
  <si>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</si>
  <si>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</si>
  <si>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</si>
  <si>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</si>
  <si>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</si>
  <si>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</si>
  <si>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</si>
  <si>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</si>
  <si>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</si>
  <si>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</si>
  <si>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</si>
  <si>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</si>
  <si>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</si>
  <si>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</si>
  <si>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</si>
  <si>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</si>
  <si>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</si>
  <si>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</si>
  <si>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</si>
  <si>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</si>
  <si>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</si>
  <si>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</si>
  <si>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</si>
  <si>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</si>
  <si>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</si>
  <si>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</si>
  <si>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</si>
  <si>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</si>
  <si>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</si>
  <si>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</si>
  <si>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</si>
  <si>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</si>
  <si>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</si>
  <si>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</si>
  <si>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</si>
  <si>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</si>
  <si>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</si>
  <si>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</si>
  <si>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</si>
  <si>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</si>
  <si>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</si>
  <si>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</si>
  <si>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</si>
  <si>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</si>
  <si>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</si>
  <si>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</si>
  <si>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</si>
  <si>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</si>
  <si>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</si>
  <si>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</si>
  <si>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</si>
  <si>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</si>
  <si>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</si>
  <si>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</si>
  <si>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</si>
  <si>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</si>
  <si>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</si>
  <si>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</si>
  <si>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</si>
  <si>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</si>
  <si>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</si>
  <si>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</si>
  <si>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</si>
  <si>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</si>
  <si>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</si>
  <si>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</si>
  <si>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</si>
  <si>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</si>
  <si>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</si>
  <si>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</si>
  <si>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</si>
  <si>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</si>
  <si>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</si>
  <si>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</si>
  <si>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</si>
  <si>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</si>
  <si>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</si>
  <si>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</si>
  <si>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</si>
  <si>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</si>
  <si>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</si>
  <si>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</si>
  <si>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</si>
  <si>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</si>
  <si>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</si>
  <si>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</si>
  <si>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</si>
  <si>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</si>
  <si>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</si>
  <si>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</si>
  <si>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</si>
  <si>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</si>
  <si>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</si>
  <si>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</si>
  <si>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</si>
  <si>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</si>
  <si>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</si>
  <si>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</si>
  <si>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</si>
  <si>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</si>
  <si>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</si>
  <si>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</si>
  <si>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</si>
  <si>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</si>
  <si>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</si>
  <si>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</si>
  <si>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</si>
  <si>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</si>
  <si>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</si>
  <si>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</si>
  <si>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</si>
  <si>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</si>
  <si>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</si>
  <si>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</si>
  <si>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</si>
  <si>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</si>
  <si>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</si>
  <si>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</si>
  <si>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</si>
  <si>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</si>
  <si>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</si>
  <si>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</si>
  <si>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</si>
  <si>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</si>
  <si>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</si>
  <si>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</si>
  <si>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</si>
  <si>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</si>
  <si>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</si>
  <si>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</si>
  <si>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</si>
  <si>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</si>
  <si>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</si>
  <si>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</si>
  <si>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</si>
  <si>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</si>
  <si>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</si>
  <si>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</si>
  <si>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</si>
  <si>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</si>
  <si>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</si>
  <si>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</si>
  <si>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</si>
  <si>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</si>
  <si>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</si>
  <si>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</si>
  <si>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</si>
  <si>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</si>
  <si>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</si>
  <si>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</si>
  <si>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</si>
  <si>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</si>
  <si>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</si>
  <si>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</si>
  <si>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</si>
  <si>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</si>
  <si>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</si>
  <si>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</si>
  <si>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</si>
  <si>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</si>
  <si>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</si>
  <si>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</si>
  <si>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</si>
  <si>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</si>
  <si>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</si>
  <si>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</si>
  <si>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</si>
  <si>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</si>
  <si>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</si>
  <si>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</si>
  <si>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</si>
  <si>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</si>
  <si>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</si>
  <si>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</si>
  <si>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</si>
  <si>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</si>
  <si>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</si>
  <si>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</si>
  <si>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</si>
  <si>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</si>
  <si>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</si>
  <si>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</si>
  <si>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</si>
  <si>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</si>
  <si>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</si>
  <si>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</si>
  <si>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</si>
  <si>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</si>
  <si>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</si>
  <si>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</si>
  <si>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</si>
  <si>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</si>
  <si>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</si>
  <si>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</si>
  <si>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</si>
  <si>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</si>
  <si>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</si>
  <si>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</si>
  <si>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</si>
  <si>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</si>
  <si>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</si>
  <si>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</si>
  <si>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</si>
  <si>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</si>
  <si>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</si>
  <si>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</si>
  <si>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</si>
  <si>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</si>
  <si>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</si>
  <si>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</si>
  <si>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</si>
  <si>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</si>
  <si>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</si>
  <si>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</si>
  <si>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</si>
  <si>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</si>
  <si>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</si>
  <si>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</si>
  <si>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</si>
  <si>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</si>
  <si>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</si>
  <si>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</si>
  <si>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</si>
  <si>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</si>
  <si>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</si>
  <si>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</si>
  <si>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</si>
  <si>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</si>
  <si>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</si>
  <si>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</si>
  <si>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</si>
  <si>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</si>
  <si>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</si>
  <si>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</si>
  <si>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</si>
  <si>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</si>
  <si>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</si>
  <si>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</si>
  <si>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</si>
  <si>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</si>
  <si>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</si>
  <si>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</si>
  <si>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</si>
  <si>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</si>
  <si>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</si>
  <si>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</si>
  <si>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</si>
  <si>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</si>
  <si>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</si>
  <si>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</si>
  <si>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</si>
  <si>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</si>
  <si>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</si>
  <si>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</si>
  <si>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</si>
  <si>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</si>
  <si>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</si>
  <si>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</si>
  <si>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</si>
  <si>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</si>
  <si>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</si>
  <si>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</si>
  <si>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</si>
  <si>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</si>
  <si>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</si>
  <si>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</si>
  <si>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</si>
  <si>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</si>
  <si>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</si>
  <si>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</si>
  <si>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</si>
  <si>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</si>
  <si>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</si>
  <si>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</si>
  <si>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</si>
  <si>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</si>
  <si>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</si>
  <si>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</si>
  <si>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</si>
  <si>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</si>
  <si>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</si>
  <si>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</si>
  <si>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</si>
  <si>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</si>
  <si>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</si>
  <si>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</si>
  <si>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</si>
  <si>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</si>
  <si>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</si>
  <si>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</si>
  <si>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</si>
  <si>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</si>
  <si>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</si>
  <si>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</si>
  <si>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</si>
  <si>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</si>
  <si>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</si>
  <si>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</si>
  <si>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</si>
  <si>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</si>
  <si>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</si>
  <si>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</si>
  <si>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</si>
  <si>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</si>
  <si>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</si>
  <si>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</si>
  <si>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</si>
  <si>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</si>
  <si>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</si>
  <si>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</si>
  <si>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</si>
  <si>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</si>
  <si>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</si>
  <si>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</si>
  <si>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</si>
  <si>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</si>
  <si>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</si>
  <si>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</si>
  <si>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</si>
  <si>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</si>
  <si>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</si>
  <si>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</si>
  <si>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</si>
  <si>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</si>
  <si>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</si>
  <si>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</si>
  <si>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</si>
  <si>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</si>
  <si>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</si>
  <si>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</si>
  <si>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</si>
  <si>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</si>
  <si>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</si>
  <si>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</si>
  <si>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</si>
  <si>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</si>
  <si>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</si>
  <si>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</si>
  <si>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</si>
  <si>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</si>
  <si>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</si>
  <si>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</si>
  <si>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</si>
  <si>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</si>
  <si>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</si>
  <si>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</si>
  <si>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</si>
  <si>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</si>
  <si>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</si>
  <si>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</si>
  <si>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</si>
  <si>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</si>
  <si>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</si>
  <si>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</si>
  <si>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</si>
  <si>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</si>
  <si>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</si>
  <si>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</si>
  <si>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</si>
  <si>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</si>
  <si>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</si>
  <si>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</si>
  <si>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</si>
  <si>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</si>
  <si>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</si>
  <si>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</si>
  <si>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</si>
  <si>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</si>
  <si>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</si>
  <si>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</si>
  <si>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</si>
  <si>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</si>
  <si>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</si>
  <si>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</si>
  <si>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</si>
  <si>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</si>
  <si>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</si>
  <si>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</si>
  <si>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</si>
  <si>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</si>
  <si>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</si>
  <si>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</si>
  <si>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</si>
  <si>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</si>
  <si>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</si>
  <si>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</si>
  <si>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</si>
  <si>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</si>
  <si>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</si>
  <si>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</si>
  <si>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</si>
  <si>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</si>
  <si>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</si>
  <si>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</si>
  <si>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</si>
  <si>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</si>
  <si>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</si>
  <si>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</si>
  <si>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</si>
  <si>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</si>
  <si>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</si>
  <si>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</si>
  <si>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</si>
  <si>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</si>
  <si>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</si>
  <si>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</si>
  <si>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</si>
  <si>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</si>
  <si>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</si>
  <si>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</si>
  <si>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</si>
  <si>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</si>
  <si>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</si>
  <si>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</si>
  <si>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</si>
  <si>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</si>
  <si>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</si>
  <si>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</si>
  <si>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</si>
  <si>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</si>
  <si>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</si>
  <si>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</si>
  <si>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</si>
  <si>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</si>
  <si>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</si>
  <si>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</si>
  <si>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</si>
  <si>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</si>
  <si>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</si>
  <si>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</si>
  <si>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</si>
  <si>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</si>
  <si>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</si>
  <si>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</si>
  <si>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</si>
  <si>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</si>
  <si>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</si>
  <si>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</si>
  <si>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</si>
  <si>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</si>
  <si>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</si>
  <si>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</si>
  <si>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</si>
  <si>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</si>
  <si>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</si>
  <si>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</si>
  <si>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</si>
  <si>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</si>
  <si>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</si>
  <si>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</si>
  <si>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</si>
  <si>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</si>
  <si>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</si>
  <si>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</si>
  <si>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</si>
  <si>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</si>
  <si>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</si>
  <si>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</si>
  <si>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</si>
  <si>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</si>
  <si>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</si>
  <si>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</si>
  <si>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</si>
  <si>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</si>
  <si>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</si>
  <si>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</si>
  <si>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</si>
  <si>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</si>
  <si>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</si>
  <si>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</si>
  <si>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</si>
  <si>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</si>
  <si>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</si>
  <si>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</si>
  <si>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</si>
  <si>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</si>
  <si>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</si>
  <si>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</si>
  <si>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</si>
  <si>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</si>
  <si>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</si>
  <si>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</si>
  <si>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</si>
  <si>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</si>
  <si>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</si>
  <si>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</si>
  <si>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</si>
  <si>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</si>
  <si>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</si>
  <si>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</si>
  <si>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</si>
  <si>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</si>
  <si>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</si>
  <si>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</si>
  <si>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</si>
  <si>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</si>
  <si>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</si>
  <si>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</si>
  <si>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</si>
  <si>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</si>
  <si>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</si>
  <si>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</si>
  <si>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</si>
  <si>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</si>
  <si>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</si>
  <si>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</si>
  <si>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</si>
  <si>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</si>
  <si>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</si>
  <si>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</si>
  <si>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</si>
  <si>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</si>
  <si>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</si>
  <si>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</si>
  <si>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</si>
  <si>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</si>
  <si>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</si>
  <si>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</si>
  <si>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</si>
  <si>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</si>
  <si>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</si>
  <si>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</si>
  <si>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</si>
  <si>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</si>
  <si>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</si>
  <si>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</si>
  <si>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</si>
  <si>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</si>
  <si>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</si>
  <si>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</si>
  <si>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</si>
  <si>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</si>
  <si>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</si>
  <si>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</si>
  <si>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</si>
  <si>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</si>
  <si>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</si>
  <si>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</si>
  <si>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</si>
  <si>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</si>
  <si>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</si>
  <si>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</si>
  <si>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</si>
  <si>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</si>
  <si>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</si>
  <si>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</si>
  <si>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</si>
  <si>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</si>
  <si>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</si>
  <si>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</si>
  <si>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</si>
  <si>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</si>
  <si>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</si>
  <si>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</si>
  <si>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</si>
  <si>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</si>
  <si>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</si>
  <si>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</si>
  <si>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</si>
  <si>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</si>
  <si>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</si>
  <si>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</si>
  <si>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</si>
  <si>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</si>
  <si>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</si>
  <si>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</si>
  <si>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</si>
  <si>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</si>
  <si>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</si>
  <si>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</si>
  <si>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</si>
  <si>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</si>
  <si>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</si>
  <si>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</si>
  <si>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</si>
  <si>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</si>
  <si>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</si>
  <si>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</si>
  <si>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</si>
  <si>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</si>
  <si>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</si>
  <si>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</si>
  <si>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</si>
  <si>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</si>
  <si>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</si>
  <si>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</si>
  <si>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</si>
  <si>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</si>
  <si>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</si>
  <si>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</si>
  <si>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</si>
  <si>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</si>
  <si>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</si>
  <si>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</si>
  <si>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</si>
  <si>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</si>
  <si>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</si>
  <si>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</si>
  <si>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</si>
  <si>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</si>
  <si>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</si>
  <si>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</si>
  <si>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</si>
  <si>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</si>
  <si>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</si>
  <si>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</si>
  <si>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</si>
  <si>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</si>
  <si>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</si>
  <si>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</si>
  <si>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</si>
  <si>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</si>
  <si>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</si>
  <si>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</si>
  <si>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</si>
  <si>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</si>
  <si>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</si>
  <si>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</si>
  <si>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</si>
  <si>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</si>
  <si>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</si>
  <si>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</si>
  <si>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</si>
  <si>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</si>
  <si>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</si>
  <si>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</si>
  <si>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</si>
  <si>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</si>
  <si>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</si>
  <si>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</si>
  <si>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</si>
  <si>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</si>
  <si>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</si>
  <si>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</si>
  <si>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</si>
  <si>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</si>
  <si>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</si>
  <si>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</si>
  <si>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</si>
  <si>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</si>
  <si>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</si>
  <si>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</si>
  <si>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</si>
  <si>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</si>
  <si>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</si>
  <si>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</si>
  <si>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</si>
  <si>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</si>
  <si>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</si>
  <si>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</si>
  <si>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</si>
  <si>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</si>
  <si>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</si>
  <si>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</si>
  <si>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</si>
  <si>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</si>
  <si>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</si>
  <si>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</si>
  <si>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</si>
  <si>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</si>
  <si>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</si>
  <si>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</si>
  <si>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</si>
  <si>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</si>
  <si>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</si>
  <si>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</si>
  <si>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</si>
  <si>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</si>
  <si>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</si>
  <si>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</si>
  <si>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</si>
  <si>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</si>
  <si>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</si>
  <si>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</si>
  <si>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</si>
  <si>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</si>
  <si>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</si>
  <si>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</si>
  <si>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</si>
  <si>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</si>
  <si>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</si>
  <si>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</si>
  <si>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</si>
  <si>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</si>
  <si>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</si>
  <si>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</si>
  <si>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</si>
  <si>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</si>
  <si>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</si>
  <si>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</si>
  <si>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</si>
  <si>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</si>
  <si>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</si>
  <si>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</si>
  <si>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</si>
  <si>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</si>
  <si>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</si>
  <si>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</si>
  <si>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</si>
  <si>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</si>
  <si>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</si>
  <si>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</si>
  <si>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</si>
  <si>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</si>
  <si>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</si>
  <si>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</si>
  <si>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</si>
  <si>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</si>
  <si>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</si>
  <si>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</si>
  <si>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</si>
  <si>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</si>
  <si>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</si>
  <si>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</si>
  <si>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</si>
  <si>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</si>
  <si>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</si>
  <si>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</si>
  <si>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</si>
  <si>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</si>
  <si>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</si>
  <si>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</si>
  <si>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</si>
  <si>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</si>
  <si>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</si>
  <si>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</si>
  <si>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</si>
  <si>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</si>
  <si>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</si>
  <si>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</si>
  <si>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</si>
  <si>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</si>
  <si>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</si>
  <si>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</si>
  <si>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</si>
  <si>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</si>
  <si>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</si>
  <si>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</si>
  <si>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</si>
  <si>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</si>
  <si>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</si>
  <si>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</si>
  <si>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</si>
  <si>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</si>
  <si>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</si>
  <si>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</si>
  <si>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</si>
  <si>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</si>
  <si>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</si>
  <si>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</si>
  <si>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</si>
  <si>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</si>
  <si>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</si>
  <si>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</si>
  <si>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</si>
  <si>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</si>
  <si>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</si>
  <si>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</si>
  <si>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</si>
  <si>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</si>
  <si>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</si>
  <si>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</si>
  <si>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</si>
  <si>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</si>
  <si>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</si>
  <si>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</si>
  <si>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</si>
  <si>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</si>
  <si>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</si>
  <si>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</si>
  <si>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</si>
  <si>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</si>
  <si>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</si>
  <si>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</si>
  <si>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</si>
  <si>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</si>
  <si>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</si>
  <si>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</si>
  <si>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</si>
  <si>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</si>
  <si>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</si>
  <si>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</si>
  <si>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</si>
  <si>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</si>
  <si>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</si>
  <si>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</si>
  <si>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</si>
  <si>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</si>
  <si>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</si>
  <si>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</si>
  <si>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</si>
  <si>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</si>
  <si>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</si>
  <si>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</si>
  <si>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</si>
  <si>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</si>
  <si>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</si>
  <si>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</si>
  <si>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</si>
  <si>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</si>
  <si>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</si>
  <si>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</si>
  <si>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</si>
  <si>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</si>
  <si>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</si>
  <si>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</si>
  <si>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</si>
  <si>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</si>
  <si>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</si>
  <si>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</si>
  <si>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</si>
  <si>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</si>
  <si>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</si>
  <si>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</si>
  <si>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</si>
  <si>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</si>
  <si>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</si>
  <si>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</si>
  <si>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</si>
  <si>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</si>
  <si>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</si>
  <si>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</si>
  <si>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</si>
  <si>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</si>
  <si>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</si>
  <si>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</si>
  <si>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</si>
  <si>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</si>
  <si>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</si>
  <si>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</si>
  <si>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</si>
  <si>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</si>
  <si>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</si>
  <si>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</si>
  <si>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</si>
  <si>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</si>
  <si>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</si>
  <si>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</si>
  <si>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</si>
  <si>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</si>
  <si>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</si>
  <si>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</si>
  <si>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</si>
  <si>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</si>
  <si>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</si>
  <si>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</si>
  <si>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</si>
  <si>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</si>
  <si>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</si>
  <si>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</si>
  <si>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</si>
  <si>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</si>
  <si>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</si>
  <si>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</si>
  <si>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</si>
  <si>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</si>
  <si>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</si>
  <si>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</si>
  <si>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</si>
  <si>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</si>
  <si>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</si>
  <si>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</si>
  <si>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</si>
  <si>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</si>
  <si>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</si>
  <si>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</si>
  <si>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</si>
  <si>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</si>
  <si>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</si>
  <si>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</si>
  <si>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</si>
  <si>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</si>
  <si>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</si>
  <si>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</si>
  <si>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</si>
  <si>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</si>
  <si>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</si>
  <si>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</si>
  <si>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</si>
  <si>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</si>
  <si>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</si>
  <si>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</si>
  <si>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</si>
  <si>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</si>
  <si>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</si>
  <si>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</si>
  <si>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</si>
  <si>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</si>
  <si>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</si>
  <si>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</si>
  <si>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</si>
  <si>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</si>
  <si>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</si>
  <si>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</si>
  <si>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</si>
  <si>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</si>
  <si>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</si>
  <si>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</si>
  <si>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</si>
  <si>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</si>
  <si>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</si>
  <si>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</si>
  <si>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</si>
  <si>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</si>
  <si>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</si>
  <si>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</si>
  <si>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</si>
  <si>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</si>
  <si>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</si>
  <si>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</si>
  <si>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</si>
  <si>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</si>
  <si>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</si>
  <si>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</si>
  <si>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</si>
  <si>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</si>
  <si>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</si>
  <si>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</si>
  <si>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</si>
  <si>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</si>
  <si>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</si>
  <si>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</si>
  <si>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</si>
  <si>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</si>
  <si>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</si>
  <si>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</si>
  <si>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</si>
  <si>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</si>
  <si>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</si>
  <si>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</si>
  <si>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</si>
  <si>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</si>
  <si>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</si>
  <si>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</si>
  <si>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</si>
  <si>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</si>
  <si>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</si>
  <si>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</si>
  <si>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</si>
  <si>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</si>
  <si>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</si>
  <si>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</si>
  <si>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</si>
  <si>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</si>
  <si>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</si>
  <si>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</si>
  <si>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</si>
  <si>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</si>
  <si>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</si>
  <si>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</si>
  <si>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</si>
  <si>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</si>
  <si>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</si>
  <si>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</si>
  <si>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</si>
  <si>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</si>
  <si>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</si>
  <si>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</si>
  <si>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</si>
  <si>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</si>
  <si>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</si>
  <si>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</si>
  <si>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</si>
  <si>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</si>
  <si>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</si>
  <si>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</si>
  <si>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</si>
  <si>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</si>
  <si>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</si>
  <si>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</si>
  <si>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</si>
  <si>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</si>
  <si>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</si>
  <si>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</si>
  <si>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</si>
  <si>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</si>
  <si>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</si>
  <si>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</si>
  <si>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</si>
  <si>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</si>
  <si>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</si>
  <si>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</si>
  <si>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</si>
  <si>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</si>
  <si>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</si>
  <si>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</si>
  <si>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</si>
  <si>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</si>
  <si>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</si>
  <si>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</si>
  <si>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</si>
  <si>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</si>
  <si>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</si>
  <si>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</si>
  <si>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</si>
  <si>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</si>
  <si>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</si>
  <si>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</si>
  <si>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</si>
  <si>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</si>
  <si>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</si>
  <si>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</si>
  <si>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</si>
  <si>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</si>
  <si>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</si>
  <si>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</si>
  <si>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</si>
  <si>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</si>
  <si>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</si>
  <si>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</si>
  <si>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</si>
  <si>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</si>
  <si>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</si>
  <si>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</si>
  <si>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</si>
  <si>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</si>
  <si>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</si>
  <si>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</si>
  <si>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</si>
  <si>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</si>
  <si>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</si>
  <si>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</si>
  <si>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</si>
  <si>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</si>
  <si>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</si>
  <si>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</si>
  <si>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</si>
  <si>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</si>
  <si>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</si>
  <si>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</si>
  <si>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</si>
  <si>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</si>
  <si>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</si>
  <si>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</si>
  <si>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</si>
  <si>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</si>
  <si>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</si>
  <si>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</si>
  <si>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</si>
  <si>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</si>
  <si>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</si>
  <si>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</si>
  <si>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</si>
  <si>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</si>
  <si>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</si>
  <si>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</si>
  <si>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</si>
  <si>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</si>
  <si>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</si>
  <si>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</si>
  <si>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</si>
  <si>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</si>
  <si>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</si>
  <si>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</si>
  <si>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</si>
  <si>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</si>
  <si>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</si>
  <si>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</si>
  <si>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</si>
  <si>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</si>
  <si>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</si>
  <si>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</si>
  <si>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</si>
  <si>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</si>
  <si>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</si>
  <si>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</si>
  <si>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</si>
  <si>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</si>
  <si>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</si>
  <si>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</si>
  <si>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</si>
  <si>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</si>
  <si>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</si>
  <si>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</si>
  <si>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</si>
  <si>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</si>
  <si>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</si>
  <si>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</si>
  <si>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</si>
  <si>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</si>
  <si>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</si>
  <si>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</si>
  <si>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</si>
  <si>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</si>
  <si>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</si>
  <si>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</si>
  <si>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</si>
  <si>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</si>
  <si>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</si>
  <si>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</si>
  <si>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</si>
  <si>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</si>
  <si>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</si>
  <si>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</si>
  <si>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</si>
  <si>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</si>
  <si>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</si>
  <si>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</si>
  <si>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</si>
  <si>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</si>
  <si>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</si>
  <si>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</si>
  <si>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</si>
  <si>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</si>
  <si>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</si>
  <si>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</si>
  <si>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</si>
  <si>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</si>
  <si>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</si>
  <si>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</si>
  <si>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</si>
  <si>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</si>
  <si>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</si>
  <si>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</si>
  <si>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</si>
  <si>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</si>
  <si>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</si>
  <si>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</si>
  <si>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</si>
  <si>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</si>
  <si>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</si>
  <si>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</si>
  <si>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</si>
  <si>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</si>
  <si>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</si>
  <si>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</si>
  <si>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</si>
  <si>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</si>
  <si>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</si>
  <si>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</si>
  <si>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</si>
  <si>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</si>
  <si>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</si>
  <si>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</si>
  <si>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</si>
  <si>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</si>
  <si>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</si>
  <si>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</si>
  <si>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</si>
  <si>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</si>
  <si>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</si>
  <si>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</si>
  <si>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</si>
  <si>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</si>
  <si>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</si>
  <si>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</si>
  <si>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</si>
  <si>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</si>
  <si>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</si>
  <si>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</si>
  <si>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</si>
  <si>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</si>
  <si>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</si>
  <si>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</si>
  <si>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</si>
  <si>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</si>
  <si>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</si>
  <si>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</si>
  <si>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</si>
  <si>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</si>
  <si>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</si>
  <si>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</si>
  <si>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</si>
  <si>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</si>
  <si>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</si>
  <si>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</si>
  <si>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</si>
  <si>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</si>
  <si>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</si>
  <si>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</si>
  <si>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</si>
  <si>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</si>
  <si>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</si>
  <si>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</si>
  <si>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</si>
  <si>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</si>
  <si>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</si>
  <si>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</si>
  <si>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</si>
  <si>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</si>
  <si>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</si>
  <si>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</si>
  <si>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</si>
  <si>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</si>
  <si>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</si>
  <si>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</si>
  <si>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</si>
  <si>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</si>
  <si>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</si>
  <si>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</si>
  <si>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</si>
  <si>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</si>
  <si>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</si>
  <si>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</si>
  <si>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</si>
  <si>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</si>
  <si>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</si>
  <si>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</si>
  <si>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</si>
  <si>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</si>
  <si>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</si>
  <si>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</si>
  <si>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</si>
  <si>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</si>
  <si>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</si>
  <si>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</si>
  <si>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</si>
  <si>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</si>
  <si>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</si>
  <si>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</si>
  <si>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</si>
  <si>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</si>
  <si>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</si>
  <si>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</si>
  <si>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</si>
  <si>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</si>
  <si>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</si>
  <si>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</si>
  <si>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</si>
  <si>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</si>
  <si>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</si>
  <si>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</si>
  <si>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</si>
  <si>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</si>
  <si>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</si>
  <si>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</si>
  <si>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</si>
  <si>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</si>
  <si>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</si>
  <si>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</si>
  <si>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</si>
  <si>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</si>
  <si>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</si>
  <si>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</si>
  <si>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</si>
  <si>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</si>
  <si>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</si>
  <si>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</si>
  <si>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</si>
  <si>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</si>
  <si>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</si>
  <si>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</si>
  <si>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</si>
  <si>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</si>
  <si>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</si>
  <si>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</si>
  <si>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</si>
  <si>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</si>
  <si>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</si>
  <si>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</si>
  <si>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</si>
  <si>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</si>
  <si>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</si>
  <si>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</si>
  <si>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</si>
  <si>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</si>
  <si>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</si>
  <si>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</si>
  <si>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</si>
  <si>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</si>
  <si>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</si>
  <si>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</si>
  <si>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</si>
  <si>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</si>
  <si>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</si>
  <si>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</si>
  <si>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</si>
  <si>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</si>
  <si>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</si>
  <si>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</si>
  <si>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</si>
  <si>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</si>
  <si>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</si>
  <si>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</si>
  <si>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</si>
  <si>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</si>
  <si>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</si>
  <si>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</si>
  <si>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</si>
  <si>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</si>
  <si>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</si>
  <si>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</si>
  <si>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</si>
  <si>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</si>
  <si>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</si>
  <si>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</si>
  <si>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</si>
  <si>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</si>
  <si>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</si>
  <si>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</si>
  <si>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</si>
  <si>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</si>
  <si>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</si>
  <si>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</si>
  <si>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</si>
  <si>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</si>
  <si>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</si>
  <si>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</si>
  <si>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</si>
  <si>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</si>
  <si>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</si>
  <si>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</si>
  <si>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</si>
  <si>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</si>
  <si>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</si>
  <si>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</si>
  <si>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</si>
  <si>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</si>
  <si>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</si>
  <si>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</si>
  <si>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</si>
  <si>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</si>
  <si>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</si>
  <si>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</si>
  <si>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</si>
  <si>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</si>
  <si>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</si>
  <si>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</si>
  <si>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</si>
  <si>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</si>
  <si>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</si>
  <si>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</si>
  <si>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</si>
  <si>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</si>
  <si>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</si>
  <si>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</si>
  <si>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</si>
  <si>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</si>
  <si>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</si>
  <si>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</si>
  <si>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</si>
  <si>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</si>
  <si>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</si>
  <si>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</si>
  <si>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</si>
  <si>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</si>
  <si>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</si>
  <si>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</si>
  <si>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</si>
  <si>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</si>
  <si>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</si>
  <si>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</si>
  <si>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</si>
  <si>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</si>
  <si>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</si>
  <si>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</si>
  <si>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</si>
  <si>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</si>
  <si>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</si>
  <si>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</si>
  <si>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</si>
  <si>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</si>
  <si>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</si>
  <si>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</si>
  <si>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</si>
  <si>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</si>
  <si>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</si>
  <si>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</si>
  <si>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</si>
  <si>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</si>
  <si>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</si>
  <si>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</si>
  <si>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</si>
  <si>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</si>
  <si>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</si>
  <si>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</si>
  <si>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</si>
  <si>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</si>
  <si>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</si>
  <si>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</si>
  <si>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</si>
  <si>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</si>
  <si>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</si>
  <si>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</si>
  <si>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</si>
  <si>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</si>
  <si>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</si>
  <si>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</si>
  <si>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</si>
  <si>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</si>
  <si>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</si>
  <si>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</si>
  <si>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</si>
  <si>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</si>
  <si>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</si>
  <si>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</si>
  <si>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</si>
  <si>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</si>
  <si>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</si>
  <si>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</si>
  <si>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</si>
  <si>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</si>
  <si>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</si>
  <si>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</si>
  <si>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</si>
  <si>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</si>
  <si>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</si>
  <si>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</si>
  <si>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</si>
  <si>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</si>
  <si>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</si>
  <si>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</si>
  <si>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</si>
  <si>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</si>
  <si>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</si>
  <si>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</si>
  <si>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</si>
  <si>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</si>
  <si>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</si>
  <si>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</si>
  <si>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</si>
  <si>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</si>
  <si>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</si>
  <si>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</si>
  <si>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</si>
  <si>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</si>
  <si>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</si>
  <si>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</si>
  <si>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</si>
  <si>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</si>
  <si>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</si>
  <si>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</si>
  <si>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</si>
  <si>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</si>
  <si>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</si>
  <si>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</si>
  <si>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</si>
  <si>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</si>
  <si>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</si>
  <si>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</si>
  <si>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</si>
  <si>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</si>
  <si>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</si>
  <si>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</si>
  <si>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</si>
  <si>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</si>
  <si>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</si>
  <si>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</si>
  <si>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</si>
  <si>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</si>
  <si>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</si>
  <si>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</si>
  <si>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</si>
  <si>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</si>
  <si>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</si>
  <si>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</si>
  <si>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</si>
  <si>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</si>
  <si>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</si>
  <si>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</si>
  <si>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</si>
  <si>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</si>
  <si>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</si>
  <si>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</si>
  <si>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</si>
  <si>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</si>
  <si>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</si>
  <si>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</si>
  <si>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</si>
  <si>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</si>
  <si>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</si>
  <si>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</si>
  <si>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</si>
  <si>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</si>
  <si>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</si>
  <si>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</si>
  <si>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</si>
  <si>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</si>
  <si>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</si>
  <si>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</si>
  <si>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</si>
  <si>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</si>
  <si>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</si>
  <si>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</si>
  <si>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</si>
  <si>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</si>
  <si>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</si>
  <si>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</si>
  <si>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</si>
  <si>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</si>
  <si>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</si>
  <si>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</si>
  <si>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</si>
  <si>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</si>
  <si>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</si>
  <si>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</si>
  <si>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</si>
  <si>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</si>
  <si>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</si>
  <si>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</si>
  <si>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</si>
  <si>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</si>
  <si>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</si>
  <si>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</si>
  <si>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</si>
  <si>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</si>
  <si>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</si>
  <si>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</si>
  <si>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</si>
  <si>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</si>
  <si>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</si>
  <si>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</si>
  <si>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</si>
  <si>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</si>
  <si>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</si>
  <si>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</si>
  <si>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</si>
  <si>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</si>
  <si>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</si>
  <si>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</si>
  <si>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</si>
  <si>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</si>
  <si>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</si>
  <si>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</si>
  <si>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</si>
  <si>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</si>
  <si>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</si>
  <si>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</si>
  <si>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</si>
  <si>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</si>
  <si>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</si>
  <si>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</si>
  <si>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</si>
  <si>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</si>
  <si>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</si>
  <si>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</si>
  <si>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</si>
  <si>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</si>
  <si>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</si>
  <si>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</si>
  <si>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</si>
  <si>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</si>
  <si>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</si>
  <si>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</si>
  <si>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</si>
  <si>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</si>
  <si>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</si>
  <si>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</si>
  <si>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</si>
  <si>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</si>
  <si>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</si>
  <si>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</si>
  <si>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</si>
  <si>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</si>
  <si>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</si>
  <si>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</si>
  <si>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</si>
  <si>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</si>
  <si>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</si>
  <si>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</si>
  <si>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</si>
  <si>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</si>
  <si>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</si>
  <si>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</si>
  <si>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</si>
  <si>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</si>
  <si>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</si>
  <si>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</si>
  <si>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</si>
  <si>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</si>
  <si>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</si>
  <si>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</si>
  <si>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</si>
  <si>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</si>
  <si>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</si>
  <si>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</si>
  <si>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</si>
  <si>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</si>
  <si>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</si>
  <si>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</si>
  <si>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</si>
  <si>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</si>
  <si>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</si>
  <si>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</si>
  <si>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</si>
  <si>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</si>
  <si>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</si>
  <si>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</si>
  <si>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</si>
  <si>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</si>
  <si>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</si>
  <si>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</si>
  <si>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</si>
  <si>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</si>
  <si>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</si>
  <si>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</si>
  <si>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</si>
  <si>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</si>
  <si>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</si>
  <si>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</si>
  <si>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</si>
  <si>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</si>
  <si>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</si>
  <si>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</si>
  <si>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</si>
  <si>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</si>
  <si>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</si>
  <si>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</si>
  <si>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</si>
  <si>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</si>
  <si>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</si>
  <si>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</si>
  <si>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</si>
  <si>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</si>
  <si>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</si>
  <si>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</si>
  <si>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</si>
  <si>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</si>
  <si>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</si>
  <si>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</si>
  <si>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</si>
  <si>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</si>
  <si>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</si>
  <si>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</si>
  <si>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</si>
  <si>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</si>
  <si>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</si>
  <si>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</si>
  <si>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</si>
  <si>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</si>
  <si>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</si>
  <si>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</si>
  <si>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</si>
  <si>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</si>
  <si>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</si>
  <si>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</si>
  <si>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</si>
  <si>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</si>
  <si>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</si>
  <si>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</si>
  <si>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</si>
  <si>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</si>
  <si>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</si>
  <si>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</si>
  <si>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</si>
  <si>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</si>
  <si>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</si>
  <si>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</si>
  <si>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</si>
  <si>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</si>
  <si>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</si>
  <si>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</si>
  <si>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</si>
  <si>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</si>
  <si>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</si>
  <si>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</si>
  <si>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</si>
  <si>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</si>
  <si>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</si>
  <si>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</si>
  <si>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</si>
  <si>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</si>
  <si>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</si>
  <si>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</si>
  <si>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</si>
  <si>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</si>
  <si>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</si>
  <si>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</si>
  <si>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</si>
  <si>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</si>
  <si>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</si>
  <si>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</si>
  <si>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</si>
  <si>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</si>
  <si>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</si>
  <si>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</si>
  <si>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</si>
  <si>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</si>
  <si>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</si>
  <si>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</si>
  <si>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</si>
  <si>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</si>
  <si>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</si>
  <si>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</si>
  <si>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</si>
  <si>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</si>
  <si>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</si>
  <si>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</si>
  <si>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</si>
  <si>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</si>
  <si>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</si>
  <si>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</si>
  <si>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</si>
  <si>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</si>
  <si>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</si>
  <si>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</si>
  <si>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</si>
  <si>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</si>
  <si>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</si>
  <si>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</si>
  <si>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</si>
  <si>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</si>
  <si>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</si>
  <si>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</si>
  <si>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</si>
  <si>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</si>
  <si>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</si>
  <si>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</si>
  <si>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</si>
  <si>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</si>
  <si>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</si>
  <si>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</si>
  <si>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</si>
  <si>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</si>
  <si>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</si>
  <si>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</si>
  <si>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</si>
  <si>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</si>
  <si>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</si>
  <si>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</si>
  <si>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</si>
  <si>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</si>
  <si>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</si>
  <si>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</si>
  <si>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</si>
  <si>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</si>
  <si>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</si>
  <si>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</si>
  <si>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</si>
  <si>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</si>
  <si>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</si>
  <si>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</si>
  <si>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</si>
  <si>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</si>
  <si>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</si>
  <si>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</si>
  <si>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</si>
  <si>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</si>
  <si>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</si>
  <si>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</si>
  <si>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</si>
  <si>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</si>
  <si>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</si>
  <si>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</si>
  <si>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</si>
  <si>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</si>
  <si>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</si>
  <si>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</si>
  <si>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</si>
  <si>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</si>
  <si>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</si>
  <si>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</si>
  <si>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</si>
  <si>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</si>
  <si>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</si>
  <si>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</si>
  <si>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</si>
  <si>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</si>
  <si>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</si>
  <si>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</si>
  <si>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</si>
  <si>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</si>
  <si>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</si>
  <si>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</si>
  <si>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</si>
  <si>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</si>
  <si>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</si>
  <si>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</si>
  <si>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</si>
  <si>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</si>
  <si>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</si>
  <si>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</si>
  <si>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</si>
  <si>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</si>
  <si>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</si>
  <si>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</si>
  <si>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</si>
  <si>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</si>
  <si>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</si>
  <si>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</si>
  <si>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</si>
  <si>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</si>
  <si>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</si>
  <si>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</si>
  <si>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</si>
  <si>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</si>
  <si>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</si>
  <si>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</si>
  <si>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</si>
  <si>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</si>
  <si>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</si>
  <si>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</si>
  <si>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</si>
  <si>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</si>
  <si>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</si>
  <si>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</si>
  <si>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</si>
  <si>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</si>
  <si>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</si>
  <si>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</si>
  <si>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</si>
  <si>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</si>
  <si>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</si>
  <si>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</si>
  <si>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</si>
  <si>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</si>
  <si>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</si>
  <si>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</si>
  <si>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</si>
  <si>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</si>
  <si>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</si>
  <si>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</si>
  <si>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</si>
  <si>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</si>
  <si>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</si>
  <si>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</si>
  <si>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</si>
  <si>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</si>
  <si>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</si>
  <si>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</si>
  <si>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</si>
  <si>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</si>
  <si>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</si>
  <si>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</si>
  <si>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</si>
  <si>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</si>
  <si>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</si>
  <si>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</si>
  <si>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</si>
  <si>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</si>
  <si>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</si>
  <si>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</si>
  <si>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</si>
  <si>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</si>
  <si>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</si>
  <si>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</si>
  <si>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</si>
  <si>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</si>
  <si>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</si>
  <si>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</si>
  <si>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</si>
  <si>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</si>
  <si>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</si>
  <si>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</si>
  <si>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</si>
  <si>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</si>
  <si>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</si>
  <si>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</si>
  <si>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</si>
  <si>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</si>
  <si>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</si>
  <si>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</si>
  <si>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</si>
  <si>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</si>
  <si>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</si>
  <si>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</si>
  <si>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</si>
  <si>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</si>
  <si>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</si>
  <si>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</si>
  <si>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</si>
  <si>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</si>
  <si>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</si>
  <si>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</si>
  <si>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</si>
  <si>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</si>
  <si>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</si>
  <si>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</si>
  <si>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</si>
  <si>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</si>
  <si>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</si>
  <si>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</si>
  <si>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</si>
  <si>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</si>
  <si>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</si>
  <si>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</si>
  <si>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</si>
  <si>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</si>
  <si>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</si>
  <si>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</si>
  <si>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</si>
  <si>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</si>
  <si>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</si>
  <si>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</si>
  <si>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</si>
  <si>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</si>
  <si>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</si>
  <si>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</si>
  <si>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</si>
  <si>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</si>
  <si>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</si>
  <si>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</si>
  <si>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</si>
  <si>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</si>
  <si>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</si>
  <si>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</si>
  <si>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</si>
  <si>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</si>
  <si>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</si>
  <si>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</si>
  <si>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</si>
  <si>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</si>
  <si>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</si>
  <si>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</si>
  <si>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</si>
  <si>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</si>
  <si>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</si>
  <si>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</si>
  <si>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</si>
  <si>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</si>
  <si>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</si>
  <si>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</si>
  <si>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</si>
  <si>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</si>
  <si>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</si>
  <si>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</si>
  <si>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</si>
  <si>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</si>
  <si>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</si>
  <si>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</si>
  <si>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</si>
  <si>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</si>
  <si>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</si>
  <si>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</si>
  <si>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</si>
  <si>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</si>
  <si>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</si>
  <si>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</si>
  <si>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</si>
  <si>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</si>
  <si>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</si>
  <si>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</si>
  <si>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</si>
  <si>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</si>
  <si>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</si>
  <si>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</si>
  <si>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</si>
  <si>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</si>
  <si>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</si>
  <si>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</si>
  <si>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</si>
  <si>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</si>
  <si>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</si>
  <si>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</si>
  <si>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</si>
  <si>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</si>
  <si>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</si>
  <si>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</si>
  <si>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</si>
  <si>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</si>
  <si>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</si>
  <si>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</si>
  <si>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</si>
  <si>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</si>
  <si>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</si>
  <si>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</si>
  <si>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</si>
  <si>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</si>
  <si>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</si>
  <si>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</si>
  <si>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</si>
  <si>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</si>
  <si>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</si>
  <si>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</si>
  <si>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</si>
  <si>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</si>
  <si>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</si>
  <si>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</si>
  <si>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</si>
  <si>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</si>
  <si>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</si>
  <si>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</si>
  <si>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</si>
  <si>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</si>
  <si>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</si>
  <si>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</si>
  <si>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</si>
  <si>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</si>
  <si>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</si>
  <si>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</si>
  <si>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</si>
  <si>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</si>
  <si>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</si>
  <si>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</si>
  <si>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</si>
  <si>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</si>
  <si>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</si>
  <si>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</si>
  <si>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</si>
  <si>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</si>
  <si>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</si>
  <si>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</si>
  <si>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</si>
  <si>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</si>
  <si>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</si>
  <si>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</si>
  <si>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</si>
  <si>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</si>
  <si>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</si>
  <si>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</si>
  <si>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</si>
  <si>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</si>
  <si>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</si>
  <si>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</si>
  <si>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</si>
  <si>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</si>
  <si>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</si>
  <si>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</si>
  <si>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</si>
  <si>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</si>
  <si>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</si>
  <si>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</si>
  <si>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</si>
  <si>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</si>
  <si>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</si>
  <si>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</si>
  <si>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</si>
  <si>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</si>
  <si>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</si>
  <si>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</si>
  <si>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</si>
  <si>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</si>
  <si>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</si>
  <si>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</si>
  <si>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</si>
  <si>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</si>
  <si>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</si>
  <si>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</si>
  <si>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</si>
  <si>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</si>
  <si>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</si>
  <si>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</si>
  <si>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</si>
  <si>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</si>
  <si>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</si>
  <si>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</si>
  <si>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</si>
  <si>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</si>
  <si>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</si>
  <si>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</si>
  <si>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</si>
  <si>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</si>
  <si>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</si>
  <si>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</si>
  <si>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</si>
  <si>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</si>
  <si>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</si>
  <si>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</si>
  <si>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</si>
  <si>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</si>
  <si>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</si>
  <si>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</si>
  <si>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</si>
  <si>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</si>
  <si>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</si>
  <si>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</si>
  <si>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</si>
  <si>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</si>
  <si>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</si>
  <si>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</si>
  <si>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</si>
  <si>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</si>
  <si>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</si>
  <si>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</si>
  <si>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</si>
  <si>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</si>
  <si>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</si>
  <si>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</si>
  <si>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</si>
  <si>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</si>
  <si>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</si>
  <si>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</si>
  <si>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</si>
  <si>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</si>
  <si>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</si>
  <si>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</si>
  <si>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</si>
  <si>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</si>
  <si>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</si>
  <si>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</si>
  <si>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</si>
  <si>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</si>
  <si>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</si>
  <si>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</si>
  <si>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</si>
  <si>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</si>
  <si>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</si>
  <si>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</si>
  <si>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</si>
  <si>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</si>
  <si>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</si>
  <si>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</si>
  <si>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</si>
  <si>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</si>
  <si>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</si>
  <si>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</si>
  <si>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</si>
  <si>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</si>
  <si>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</si>
  <si>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</si>
  <si>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</si>
  <si>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</si>
  <si>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</si>
  <si>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</si>
  <si>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</si>
  <si>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</si>
  <si>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</si>
  <si>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</si>
  <si>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</si>
  <si>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</si>
  <si>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</si>
  <si>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</si>
  <si>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</si>
  <si>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</si>
  <si>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</si>
  <si>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</si>
  <si>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</si>
  <si>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</si>
  <si>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</si>
  <si>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</si>
  <si>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</si>
  <si>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</si>
  <si>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</si>
  <si>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</si>
  <si>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</si>
  <si>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</si>
  <si>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</si>
  <si>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</si>
  <si>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</si>
  <si>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</si>
  <si>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</si>
  <si>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</si>
  <si>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</si>
  <si>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</si>
  <si>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</si>
  <si>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</si>
  <si>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</si>
  <si>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</si>
  <si>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</si>
  <si>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</si>
  <si>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</si>
  <si>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</si>
  <si>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</si>
  <si>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</si>
  <si>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</si>
  <si>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</si>
  <si>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</si>
  <si>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</si>
  <si>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</si>
  <si>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</si>
  <si>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</si>
  <si>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</si>
  <si>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</si>
  <si>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</si>
  <si>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</si>
  <si>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</si>
  <si>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</si>
  <si>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</si>
  <si>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</si>
  <si>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</si>
  <si>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</si>
  <si>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</si>
  <si>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</si>
  <si>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</si>
  <si>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</si>
  <si>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</si>
  <si>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</si>
  <si>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</si>
  <si>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</si>
  <si>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</si>
  <si>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</si>
  <si>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</si>
  <si>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</si>
  <si>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</si>
  <si>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</si>
  <si>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</si>
  <si>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</si>
  <si>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</si>
  <si>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</si>
  <si>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</si>
  <si>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</si>
  <si>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</si>
  <si>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</si>
  <si>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</si>
  <si>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</si>
  <si>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</si>
  <si>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</si>
  <si>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</si>
  <si>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</si>
  <si>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</si>
  <si>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</si>
  <si>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</si>
  <si>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</si>
  <si>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</si>
  <si>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</si>
  <si>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</si>
  <si>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</si>
  <si>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</si>
  <si>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</si>
  <si>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</si>
  <si>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</si>
  <si>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</si>
  <si>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</si>
  <si>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</si>
  <si>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</si>
  <si>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</si>
  <si>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</si>
  <si>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</si>
  <si>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</si>
  <si>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</si>
  <si>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</si>
  <si>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</si>
  <si>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</si>
  <si>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</si>
  <si>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</si>
  <si>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</si>
  <si>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</si>
  <si>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</si>
  <si>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</si>
  <si>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</si>
  <si>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</si>
  <si>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</si>
  <si>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</si>
  <si>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</si>
  <si>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</si>
  <si>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</si>
  <si>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</si>
  <si>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</si>
  <si>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</si>
  <si>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</si>
  <si>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</si>
  <si>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</si>
  <si>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</si>
  <si>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</si>
  <si>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</si>
  <si>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</si>
  <si>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</si>
  <si>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</si>
  <si>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</si>
  <si>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</si>
  <si>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</si>
  <si>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</si>
  <si>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</si>
  <si>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</si>
  <si>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</si>
  <si>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</si>
  <si>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</si>
  <si>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</si>
  <si>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</si>
  <si>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</si>
  <si>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</si>
  <si>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</si>
  <si>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</si>
  <si>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</si>
  <si>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</si>
  <si>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</si>
  <si>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</si>
  <si>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</si>
  <si>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</si>
  <si>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</si>
  <si>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</si>
  <si>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</si>
  <si>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</si>
  <si>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</si>
  <si>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</si>
  <si>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</si>
  <si>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</si>
  <si>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</si>
  <si>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</si>
  <si>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</si>
  <si>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</si>
  <si>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</si>
  <si>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</si>
  <si>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</si>
  <si>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</si>
  <si>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</si>
  <si>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</si>
  <si>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</si>
  <si>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</si>
  <si>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</si>
  <si>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</si>
  <si>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</si>
  <si>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</si>
  <si>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</si>
  <si>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</si>
  <si>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</si>
  <si>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</si>
  <si>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</si>
  <si>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</si>
  <si>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</si>
  <si>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</si>
  <si>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</si>
  <si>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</si>
  <si>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</si>
  <si>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</si>
  <si>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</si>
  <si>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</si>
  <si>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</si>
  <si>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</si>
  <si>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</si>
  <si>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</si>
  <si>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</si>
  <si>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</si>
  <si>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</si>
  <si>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</si>
  <si>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</si>
  <si>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</si>
  <si>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</si>
  <si>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</si>
  <si>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</si>
  <si>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</si>
  <si>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</si>
  <si>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</si>
  <si>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</si>
  <si>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</si>
  <si>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</si>
  <si>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</si>
  <si>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</si>
  <si>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</si>
  <si>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</si>
  <si>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</si>
  <si>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</si>
  <si>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</si>
  <si>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</si>
  <si>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</si>
  <si>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</si>
  <si>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</si>
  <si>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</si>
  <si>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</si>
  <si>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</si>
  <si>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</si>
  <si>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</si>
  <si>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</si>
  <si>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</si>
  <si>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</si>
  <si>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</si>
  <si>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</si>
  <si>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</si>
  <si>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</si>
  <si>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</si>
  <si>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</si>
  <si>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</si>
  <si>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</si>
  <si>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</si>
  <si>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</si>
  <si>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</si>
  <si>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</si>
  <si>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</si>
  <si>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</si>
  <si>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</si>
  <si>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</si>
  <si>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</si>
  <si>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</si>
  <si>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</si>
  <si>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</si>
  <si>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</si>
  <si>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</si>
  <si>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</si>
  <si>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</si>
  <si>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</si>
  <si>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</si>
  <si>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</si>
  <si>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</si>
  <si>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</si>
  <si>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</si>
  <si>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</si>
  <si>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</si>
  <si>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</si>
  <si>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</si>
  <si>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</si>
  <si>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</si>
  <si>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</si>
  <si>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</si>
  <si>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</si>
  <si>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</si>
  <si>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</si>
  <si>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</si>
  <si>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</si>
  <si>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</si>
  <si>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</si>
  <si>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</si>
  <si>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</si>
  <si>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</si>
  <si>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</si>
  <si>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</si>
  <si>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</si>
  <si>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</si>
  <si>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</si>
  <si>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</si>
  <si>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</si>
  <si>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</si>
  <si>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</si>
  <si>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</si>
  <si>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</si>
  <si>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</si>
  <si>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</si>
  <si>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</si>
  <si>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</si>
  <si>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</si>
  <si>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</si>
  <si>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</si>
  <si>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</si>
  <si>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</si>
  <si>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</si>
  <si>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</si>
  <si>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</si>
  <si>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</si>
  <si>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</si>
  <si>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</si>
  <si>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</si>
  <si>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</si>
  <si>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</si>
  <si>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</si>
  <si>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</si>
  <si>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</si>
  <si>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</si>
  <si>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</si>
  <si>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</si>
  <si>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</si>
  <si>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</si>
  <si>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</si>
  <si>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</si>
  <si>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</si>
  <si>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</si>
  <si>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</si>
  <si>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</si>
  <si>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</si>
  <si>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</si>
  <si>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</si>
  <si>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</si>
  <si>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</si>
  <si>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</si>
  <si>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</si>
  <si>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</si>
  <si>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</si>
  <si>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</si>
  <si>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</si>
  <si>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</si>
  <si>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</si>
  <si>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</si>
  <si>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</si>
  <si>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</si>
  <si>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</si>
  <si>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</si>
  <si>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</si>
  <si>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</si>
  <si>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</si>
  <si>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</si>
  <si>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</si>
  <si>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</si>
  <si>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</si>
  <si>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</si>
  <si>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</si>
  <si>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</si>
  <si>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</si>
  <si>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</si>
  <si>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</si>
  <si>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</si>
  <si>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</si>
  <si>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</si>
  <si>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</si>
  <si>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</si>
  <si>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</si>
  <si>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</si>
  <si>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</si>
  <si>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</si>
  <si>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</si>
  <si>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</si>
  <si>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</si>
  <si>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</si>
  <si>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</si>
  <si>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</si>
  <si>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</si>
  <si>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</si>
  <si>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</si>
  <si>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</si>
  <si>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</si>
  <si>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</si>
  <si>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</si>
  <si>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</si>
  <si>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</si>
  <si>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</si>
  <si>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</si>
  <si>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</si>
  <si>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</si>
  <si>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</si>
  <si>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</si>
  <si>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</si>
  <si>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</si>
  <si>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</si>
  <si>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</si>
  <si>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</si>
  <si>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</si>
  <si>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</si>
  <si>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</si>
  <si>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</si>
  <si>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</si>
  <si>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</si>
  <si>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</si>
  <si>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</si>
  <si>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</si>
  <si>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</si>
  <si>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</si>
  <si>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</si>
  <si>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</si>
  <si>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</si>
  <si>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</si>
  <si>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</si>
  <si>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</si>
  <si>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</si>
  <si>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</si>
  <si>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</si>
  <si>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</si>
  <si>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</si>
  <si>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</si>
  <si>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</si>
  <si>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</si>
  <si>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</si>
  <si>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</si>
  <si>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</si>
  <si>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</si>
  <si>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</si>
  <si>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</si>
  <si>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</si>
  <si>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</si>
  <si>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</si>
  <si>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</si>
  <si>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</si>
  <si>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</si>
  <si>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</si>
  <si>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</si>
  <si>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</si>
  <si>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</si>
  <si>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</si>
  <si>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</si>
  <si>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</si>
  <si>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</si>
  <si>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</si>
  <si>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</si>
  <si>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</si>
  <si>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</si>
  <si>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</si>
  <si>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</si>
  <si>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</si>
  <si>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</si>
  <si>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</si>
  <si>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</si>
  <si>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</si>
  <si>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</si>
  <si>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</si>
  <si>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</si>
  <si>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</si>
  <si>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</si>
  <si>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</si>
  <si>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</si>
  <si>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</si>
  <si>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</si>
  <si>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</si>
  <si>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</si>
  <si>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</si>
  <si>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</si>
  <si>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</si>
  <si>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</si>
  <si>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</si>
  <si>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</si>
  <si>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</si>
  <si>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</si>
  <si>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</si>
  <si>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</si>
  <si>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</si>
  <si>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</si>
  <si>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</si>
  <si>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</si>
  <si>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</si>
  <si>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</si>
  <si>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</si>
  <si>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</si>
  <si>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</si>
  <si>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</si>
  <si>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</si>
  <si>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</si>
  <si>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</si>
  <si>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</si>
  <si>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</si>
  <si>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</si>
  <si>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</si>
  <si>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</si>
  <si>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</si>
  <si>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</si>
  <si>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</si>
  <si>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</si>
  <si>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</si>
  <si>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</si>
  <si>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</si>
  <si>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</si>
  <si>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</si>
  <si>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</si>
  <si>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</si>
  <si>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</si>
  <si>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</si>
  <si>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</si>
  <si>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</si>
  <si>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</si>
  <si>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</si>
  <si>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</si>
  <si>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</si>
  <si>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</si>
  <si>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</si>
  <si>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</si>
  <si>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</si>
  <si>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</si>
  <si>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</si>
  <si>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</si>
  <si>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</si>
  <si>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</si>
  <si>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</si>
  <si>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</si>
  <si>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</si>
  <si>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</si>
  <si>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</si>
  <si>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</si>
  <si>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</si>
  <si>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</si>
  <si>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</si>
  <si>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</si>
  <si>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</si>
  <si>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</si>
  <si>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</si>
  <si>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</si>
  <si>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</si>
  <si>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</si>
  <si>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</si>
  <si>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</si>
  <si>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</si>
  <si>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</si>
  <si>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</si>
  <si>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</si>
  <si>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</si>
  <si>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</si>
  <si>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</si>
  <si>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</si>
  <si>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</si>
  <si>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</si>
  <si>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</si>
  <si>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</si>
  <si>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</si>
  <si>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</si>
  <si>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</si>
  <si>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</si>
  <si>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</si>
  <si>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</si>
  <si>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</si>
  <si>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</si>
  <si>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</si>
  <si>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</si>
  <si>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</si>
  <si>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</si>
  <si>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</si>
  <si>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</si>
  <si>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</si>
  <si>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</si>
  <si>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</si>
  <si>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</si>
  <si>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</si>
  <si>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</si>
  <si>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</si>
  <si>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</si>
  <si>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</si>
  <si>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</si>
  <si>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</si>
  <si>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</si>
  <si>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</si>
  <si>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</si>
  <si>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</si>
  <si>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</si>
  <si>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</si>
  <si>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</si>
  <si>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</si>
  <si>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</si>
  <si>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</si>
  <si>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</si>
  <si>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</si>
  <si>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</si>
  <si>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</si>
  <si>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</si>
  <si>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</si>
  <si>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</si>
  <si>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</si>
  <si>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</si>
  <si>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</si>
  <si>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</si>
  <si>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</si>
  <si>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</si>
  <si>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</si>
  <si>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</si>
  <si>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</si>
  <si>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</si>
  <si>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</si>
  <si>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</si>
  <si>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</si>
  <si>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</si>
  <si>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</si>
  <si>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</si>
  <si>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</si>
  <si>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</si>
  <si>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</si>
  <si>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</si>
  <si>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</si>
  <si>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</si>
  <si>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</si>
  <si>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</si>
  <si>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</si>
  <si>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</si>
  <si>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</si>
  <si>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</si>
  <si>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</si>
  <si>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</si>
  <si>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</si>
  <si>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</si>
  <si>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</si>
  <si>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</si>
  <si>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</si>
  <si>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</si>
  <si>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</si>
  <si>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</si>
  <si>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</si>
  <si>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</si>
  <si>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</si>
  <si>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</si>
  <si>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</si>
  <si>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</si>
  <si>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</si>
  <si>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</si>
  <si>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</si>
  <si>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</si>
  <si>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</si>
  <si>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</si>
  <si>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</si>
  <si>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</si>
  <si>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</si>
  <si>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</si>
  <si>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</si>
  <si>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</si>
  <si>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</si>
  <si>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</si>
  <si>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</si>
  <si>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</si>
  <si>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</si>
  <si>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</si>
  <si>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</si>
  <si>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</si>
  <si>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</si>
  <si>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</si>
  <si>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</si>
  <si>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</si>
  <si>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</si>
  <si>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</si>
  <si>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</si>
  <si>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</si>
  <si>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</si>
  <si>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</si>
  <si>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</si>
  <si>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</si>
  <si>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</si>
  <si>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</si>
  <si>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</si>
  <si>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</si>
  <si>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</si>
  <si>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</si>
  <si>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</si>
  <si>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</si>
  <si>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</si>
  <si>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</si>
  <si>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</si>
  <si>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</si>
  <si>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</si>
  <si>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</si>
  <si>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</si>
  <si>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</si>
  <si>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</si>
  <si>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</si>
  <si>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</si>
  <si>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</si>
  <si>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</si>
  <si>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</si>
  <si>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</si>
  <si>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</si>
  <si>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</si>
  <si>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</si>
  <si>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</si>
  <si>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</si>
  <si>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</si>
  <si>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</si>
  <si>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</si>
  <si>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</si>
  <si>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</si>
  <si>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</si>
  <si>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</si>
  <si>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</si>
  <si>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</si>
  <si>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</si>
  <si>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</si>
  <si>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</si>
  <si>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</si>
  <si>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</si>
  <si>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</si>
  <si>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</si>
  <si>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</si>
  <si>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</si>
  <si>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</si>
  <si>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</si>
  <si>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</si>
  <si>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</si>
  <si>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</si>
  <si>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</si>
  <si>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</si>
  <si>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</si>
  <si>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</si>
  <si>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</si>
  <si>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</si>
  <si>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</si>
  <si>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</si>
  <si>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</si>
  <si>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</si>
  <si>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</si>
  <si>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</si>
  <si>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</si>
  <si>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</si>
  <si>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</si>
  <si>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</si>
  <si>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</si>
  <si>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</si>
  <si>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</si>
  <si>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</si>
  <si>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</si>
  <si>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</si>
  <si>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</si>
  <si>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</si>
  <si>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</si>
  <si>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</si>
  <si>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</si>
  <si>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</si>
  <si>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</si>
  <si>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</si>
  <si>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</si>
  <si>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</si>
  <si>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</si>
  <si>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</si>
  <si>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</si>
  <si>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</si>
  <si>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</si>
  <si>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</si>
  <si>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</si>
  <si>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</si>
  <si>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</si>
  <si>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</si>
  <si>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</si>
  <si>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</si>
  <si>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</si>
  <si>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</si>
  <si>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</si>
  <si>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</si>
  <si>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</si>
  <si>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</si>
  <si>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</si>
  <si>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</si>
  <si>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</si>
  <si>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</si>
  <si>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</si>
  <si>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</si>
  <si>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</si>
  <si>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</si>
  <si>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</si>
  <si>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</si>
  <si>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</si>
  <si>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</si>
  <si>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</si>
  <si>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</si>
  <si>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</si>
  <si>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</si>
  <si>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</si>
  <si>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</si>
  <si>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</si>
  <si>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</si>
  <si>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</si>
  <si>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</si>
  <si>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</si>
  <si>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</si>
  <si>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</si>
  <si>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</si>
  <si>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</si>
  <si>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</si>
  <si>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</si>
  <si>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</si>
  <si>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</si>
  <si>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</si>
  <si>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</si>
  <si>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</si>
  <si>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</si>
  <si>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</si>
  <si>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</si>
  <si>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</si>
  <si>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</si>
  <si>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</si>
  <si>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</si>
  <si>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</si>
  <si>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</si>
  <si>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</si>
  <si>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</si>
  <si>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</si>
  <si>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</si>
  <si>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</si>
  <si>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</si>
  <si>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</si>
  <si>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</si>
  <si>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</si>
  <si>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</si>
  <si>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</si>
  <si>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</si>
  <si>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</si>
  <si>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</si>
  <si>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</si>
  <si>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</si>
  <si>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</si>
  <si>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</si>
  <si>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</si>
  <si>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</si>
  <si>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</si>
  <si>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</si>
  <si>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</si>
  <si>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</si>
  <si>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</si>
  <si>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</si>
  <si>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</si>
  <si>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</si>
  <si>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</si>
  <si>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</si>
  <si>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</si>
  <si>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</si>
  <si>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</si>
  <si>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</si>
  <si>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</si>
  <si>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</si>
  <si>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</si>
  <si>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</si>
  <si>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</si>
  <si>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</si>
  <si>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</si>
  <si>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</si>
  <si>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</si>
  <si>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</si>
  <si>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</si>
  <si>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</si>
  <si>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</si>
  <si>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</si>
  <si>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</si>
  <si>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</si>
  <si>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</si>
  <si>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</si>
  <si>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</si>
  <si>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</si>
  <si>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</si>
  <si>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</si>
  <si>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</si>
  <si>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</si>
  <si>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</si>
  <si>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</si>
  <si>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</si>
  <si>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</si>
  <si>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</si>
  <si>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</si>
  <si>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</si>
  <si>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</si>
  <si>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</si>
  <si>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</si>
  <si>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</si>
  <si>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</si>
  <si>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</si>
  <si>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</si>
  <si>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</si>
  <si>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</si>
  <si>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</si>
  <si>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</si>
  <si>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</si>
  <si>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</si>
  <si>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</si>
  <si>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</si>
  <si>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</si>
  <si>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</si>
  <si>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</si>
  <si>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</si>
  <si>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</si>
  <si>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</si>
  <si>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</si>
  <si>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</si>
  <si>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</si>
  <si>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</si>
  <si>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</si>
  <si>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</si>
  <si>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</si>
  <si>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</si>
  <si>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</si>
  <si>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</si>
  <si>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</si>
  <si>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</si>
  <si>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</si>
  <si>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</si>
  <si>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</si>
  <si>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</si>
  <si>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</si>
  <si>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</si>
  <si>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</si>
  <si>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</si>
  <si>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</si>
  <si>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</si>
  <si>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</si>
  <si>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</si>
  <si>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</si>
  <si>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</si>
  <si>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</si>
  <si>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</si>
  <si>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</si>
  <si>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</si>
  <si>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</si>
  <si>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</si>
  <si>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</si>
  <si>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</si>
  <si>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</si>
  <si>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</si>
  <si>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</si>
  <si>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</si>
  <si>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</si>
  <si>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</si>
  <si>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</si>
  <si>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</si>
  <si>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</si>
  <si>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</si>
  <si>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</si>
  <si>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</si>
  <si>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</si>
  <si>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</si>
  <si>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</si>
  <si>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</si>
  <si>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</si>
  <si>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</si>
  <si>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</si>
  <si>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</si>
  <si>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</si>
  <si>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</si>
  <si>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</si>
  <si>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</si>
  <si>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</si>
  <si>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</si>
  <si>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</si>
  <si>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</si>
  <si>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</si>
  <si>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</si>
  <si>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</si>
  <si>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</si>
  <si>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</si>
  <si>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</si>
  <si>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</si>
  <si>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</si>
  <si>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</si>
  <si>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</si>
  <si>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</si>
  <si>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</si>
  <si>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</si>
  <si>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</si>
  <si>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</si>
  <si>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</si>
  <si>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</si>
  <si>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</si>
  <si>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</si>
  <si>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</si>
  <si>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</si>
  <si>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</si>
  <si>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</si>
  <si>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</si>
  <si>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</si>
  <si>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</si>
  <si>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</si>
  <si>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</si>
  <si>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</si>
  <si>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</si>
  <si>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</si>
  <si>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</si>
  <si>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</si>
  <si>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</si>
  <si>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</si>
  <si>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</si>
  <si>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</si>
  <si>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</si>
  <si>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</si>
  <si>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</si>
  <si>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</si>
  <si>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</si>
  <si>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</si>
  <si>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</si>
  <si>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</si>
  <si>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</si>
  <si>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</si>
  <si>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</si>
  <si>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</si>
  <si>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</si>
  <si>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</si>
  <si>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</si>
  <si>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</si>
  <si>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</si>
  <si>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</si>
  <si>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</si>
  <si>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</si>
  <si>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</si>
  <si>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</si>
  <si>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</si>
  <si>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</si>
  <si>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</si>
  <si>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</si>
  <si>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</si>
  <si>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</si>
  <si>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</si>
  <si>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</si>
  <si>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</si>
  <si>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</si>
  <si>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</si>
  <si>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</si>
  <si>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</si>
  <si>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</si>
  <si>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</si>
  <si>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</si>
  <si>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</si>
  <si>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</si>
  <si>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</si>
  <si>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</si>
  <si>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</si>
  <si>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</si>
  <si>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</si>
  <si>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</si>
  <si>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</si>
  <si>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</si>
  <si>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</si>
  <si>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</si>
  <si>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</si>
  <si>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</si>
  <si>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</si>
  <si>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</si>
  <si>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</si>
  <si>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</si>
  <si>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</si>
  <si>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</si>
  <si>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</si>
  <si>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</si>
  <si>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</si>
  <si>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</si>
  <si>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</si>
  <si>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</si>
  <si>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</si>
  <si>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</si>
  <si>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</si>
  <si>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</si>
  <si>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</si>
  <si>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</si>
  <si>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</si>
  <si>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</si>
  <si>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</si>
  <si>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</si>
  <si>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</si>
  <si>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</si>
  <si>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</si>
  <si>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</si>
  <si>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</si>
  <si>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</si>
  <si>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</si>
  <si>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</si>
  <si>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</si>
  <si>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</si>
  <si>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</si>
  <si>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</si>
  <si>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</si>
  <si>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</si>
  <si>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</si>
  <si>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</si>
  <si>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</si>
  <si>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</si>
  <si>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</si>
  <si>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</si>
  <si>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</si>
  <si>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</si>
  <si>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</si>
  <si>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</si>
  <si>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</si>
  <si>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</si>
  <si>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</si>
  <si>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</si>
  <si>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</si>
  <si>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</si>
  <si>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</si>
  <si>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</si>
  <si>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</si>
  <si>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</si>
  <si>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</si>
  <si>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</si>
  <si>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</si>
  <si>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</si>
  <si>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</si>
  <si>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</si>
  <si>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</si>
  <si>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</si>
  <si>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</si>
  <si>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</si>
  <si>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</si>
  <si>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</si>
  <si>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</si>
  <si>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</si>
  <si>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</si>
  <si>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</si>
  <si>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</si>
  <si>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</si>
  <si>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</si>
  <si>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</si>
  <si>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</si>
  <si>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</si>
  <si>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</si>
  <si>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</si>
  <si>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</si>
  <si>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</si>
  <si>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</si>
  <si>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</si>
  <si>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</si>
  <si>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</si>
  <si>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</si>
  <si>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</si>
  <si>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</si>
  <si>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</si>
  <si>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</si>
  <si>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</si>
  <si>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</si>
  <si>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</si>
  <si>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</si>
  <si>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</si>
  <si>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</si>
  <si>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</si>
  <si>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</si>
  <si>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</si>
  <si>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</si>
  <si>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</si>
  <si>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</si>
  <si>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</si>
  <si>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</si>
  <si>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</si>
  <si>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</si>
  <si>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</si>
  <si>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</si>
  <si>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</si>
  <si>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</si>
  <si>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</si>
  <si>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</si>
  <si>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</si>
  <si>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</si>
  <si>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</si>
  <si>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</si>
  <si>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</si>
  <si>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</si>
  <si>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</si>
  <si>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</si>
  <si>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</si>
  <si>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</si>
  <si>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</si>
  <si>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</si>
  <si>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</si>
  <si>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</si>
  <si>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</si>
  <si>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</si>
  <si>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</si>
  <si>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</si>
  <si>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</si>
  <si>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</si>
  <si>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</si>
  <si>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</si>
  <si>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</si>
  <si>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</si>
  <si>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</si>
  <si>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</si>
  <si>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</si>
  <si>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</si>
  <si>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</si>
  <si>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</si>
  <si>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</si>
  <si>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</si>
  <si>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</si>
  <si>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</si>
  <si>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</si>
  <si>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</si>
  <si>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</si>
  <si>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</si>
  <si>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</si>
  <si>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</si>
  <si>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</si>
  <si>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</si>
  <si>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</si>
  <si>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</si>
  <si>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</si>
  <si>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</si>
  <si>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</si>
  <si>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</si>
  <si>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</si>
  <si>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</si>
  <si>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</si>
  <si>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</si>
  <si>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</si>
  <si>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</si>
  <si>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</si>
  <si>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</si>
  <si>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</si>
  <si>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</si>
  <si>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</si>
  <si>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</si>
  <si>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</si>
  <si>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</si>
  <si>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</si>
  <si>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</si>
  <si>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</si>
  <si>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</si>
  <si>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</si>
  <si>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</si>
  <si>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</si>
  <si>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</si>
  <si>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</si>
  <si>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</si>
  <si>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</si>
  <si>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</si>
  <si>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</si>
  <si>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</si>
  <si>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</si>
  <si>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</si>
  <si>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</si>
  <si>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</si>
  <si>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</si>
  <si>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</si>
  <si>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</si>
  <si>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</si>
  <si>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</si>
  <si>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</si>
  <si>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</si>
  <si>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</si>
  <si>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</si>
  <si>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</si>
  <si>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</si>
  <si>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</si>
  <si>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</si>
  <si>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</si>
  <si>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</si>
  <si>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</si>
  <si>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</si>
  <si>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</si>
  <si>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</si>
  <si>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</si>
  <si>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</si>
  <si>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</si>
  <si>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</si>
  <si>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</si>
  <si>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</si>
  <si>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</si>
  <si>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</si>
  <si>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</si>
  <si>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</si>
  <si>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</si>
  <si>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</si>
  <si>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</si>
  <si>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</si>
  <si>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</si>
  <si>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</si>
  <si>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</si>
  <si>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</si>
  <si>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</si>
  <si>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</si>
  <si>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</si>
  <si>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</si>
  <si>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</si>
  <si>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</si>
  <si>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</si>
  <si>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</si>
  <si>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</si>
  <si>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</si>
  <si>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</si>
  <si>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</si>
  <si>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</si>
  <si>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</si>
  <si>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</si>
  <si>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</si>
  <si>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</si>
  <si>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</si>
  <si>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</si>
  <si>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</si>
  <si>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</si>
  <si>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</si>
  <si>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</si>
  <si>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</si>
  <si>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</si>
  <si>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</si>
  <si>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</si>
  <si>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</si>
  <si>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</si>
  <si>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</si>
  <si>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</si>
  <si>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</si>
  <si>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</si>
  <si>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</si>
  <si>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</si>
  <si>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</si>
  <si>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</si>
  <si>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</si>
  <si>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</si>
  <si>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</si>
  <si>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</si>
  <si>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</si>
  <si>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</si>
  <si>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</si>
  <si>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</si>
  <si>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</si>
  <si>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</si>
  <si>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</si>
  <si>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</si>
  <si>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</si>
  <si>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</si>
  <si>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</si>
  <si>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</si>
  <si>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</si>
  <si>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</si>
  <si>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</si>
  <si>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</si>
  <si>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</si>
  <si>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</si>
  <si>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</si>
  <si>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</si>
  <si>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</si>
  <si>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</si>
  <si>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</si>
  <si>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</si>
  <si>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</si>
  <si>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</si>
  <si>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</si>
  <si>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</si>
  <si>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</si>
  <si>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</si>
  <si>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</si>
  <si>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</si>
  <si>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</si>
  <si>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</si>
  <si>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</si>
  <si>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</si>
  <si>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</si>
  <si>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</si>
  <si>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</si>
  <si>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</si>
  <si>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</si>
  <si>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</si>
  <si>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</si>
  <si>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</si>
  <si>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</si>
  <si>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</si>
  <si>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</si>
  <si>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</si>
  <si>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</si>
  <si>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</si>
  <si>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</si>
  <si>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</si>
  <si>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</si>
  <si>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</si>
  <si>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</si>
  <si>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</si>
  <si>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</si>
  <si>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</si>
  <si>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</si>
  <si>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</si>
  <si>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</si>
  <si>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</si>
  <si>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</si>
  <si>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</si>
  <si>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</si>
  <si>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</si>
  <si>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</si>
  <si>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</si>
  <si>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</si>
  <si>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</si>
  <si>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</si>
  <si>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</si>
  <si>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</si>
  <si>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</si>
  <si>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</si>
  <si>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</si>
  <si>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</si>
  <si>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</si>
  <si>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</si>
  <si>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</si>
  <si>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</si>
  <si>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</si>
  <si>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</si>
  <si>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</si>
  <si>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</si>
  <si>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</si>
  <si>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</si>
  <si>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</si>
  <si>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</si>
  <si>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</si>
  <si>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</si>
  <si>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</si>
  <si>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</si>
  <si>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</si>
  <si>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</si>
  <si>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</si>
  <si>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</si>
  <si>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</si>
  <si>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</si>
  <si>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</si>
  <si>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</si>
  <si>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</si>
  <si>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</si>
  <si>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</si>
  <si>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</si>
  <si>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</si>
  <si>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</si>
  <si>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</si>
  <si>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</si>
  <si>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</si>
  <si>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</si>
  <si>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</si>
  <si>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</si>
  <si>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</si>
  <si>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</si>
  <si>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</si>
  <si>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</si>
  <si>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</si>
  <si>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</si>
  <si>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</si>
  <si>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</si>
  <si>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</si>
  <si>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</si>
  <si>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</si>
  <si>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</si>
  <si>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</si>
  <si>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</si>
  <si>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</si>
  <si>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</si>
  <si>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</si>
  <si>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</si>
  <si>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</si>
  <si>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</si>
  <si>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</si>
  <si>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</si>
  <si>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</si>
  <si>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</si>
  <si>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</si>
  <si>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</si>
  <si>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</si>
  <si>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</si>
  <si>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</si>
  <si>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</si>
  <si>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</si>
  <si>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</si>
  <si>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</si>
  <si>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</si>
  <si>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</si>
  <si>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</si>
  <si>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</si>
  <si>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</si>
  <si>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</si>
  <si>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</si>
  <si>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</si>
  <si>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</si>
  <si>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</si>
  <si>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</si>
  <si>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</si>
  <si>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</si>
  <si>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</si>
  <si>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</si>
  <si>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</si>
  <si>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</si>
  <si>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</si>
  <si>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</si>
  <si>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</si>
  <si>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</si>
  <si>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</si>
  <si>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</si>
  <si>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</si>
  <si>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</si>
  <si>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</si>
  <si>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</si>
  <si>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</si>
  <si>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</si>
  <si>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</si>
  <si>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</si>
  <si>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</si>
  <si>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</si>
  <si>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</si>
  <si>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</si>
  <si>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</si>
  <si>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</si>
  <si>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</si>
  <si>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</si>
  <si>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</si>
  <si>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</si>
  <si>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</si>
  <si>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</si>
  <si>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</si>
  <si>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</si>
  <si>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</si>
  <si>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</si>
  <si>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</si>
  <si>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</si>
  <si>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</si>
  <si>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</si>
  <si>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</si>
  <si>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</si>
  <si>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</si>
  <si>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</si>
  <si>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</si>
  <si>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</si>
  <si>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</si>
  <si>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</si>
  <si>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</si>
  <si>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</si>
  <si>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</si>
  <si>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</si>
  <si>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</si>
  <si>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</si>
  <si>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</si>
  <si>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</si>
  <si>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</si>
  <si>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</si>
  <si>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</si>
  <si>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</si>
  <si>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</si>
  <si>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</si>
  <si>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</si>
  <si>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</si>
  <si>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</si>
  <si>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</si>
  <si>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</si>
  <si>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</si>
  <si>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</si>
  <si>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</si>
  <si>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</si>
  <si>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</si>
  <si>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</si>
  <si>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</si>
  <si>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</si>
  <si>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</si>
  <si>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</si>
  <si>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</si>
  <si>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</si>
  <si>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</si>
  <si>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</si>
  <si>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</si>
  <si>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</si>
  <si>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</si>
  <si>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</si>
  <si>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</si>
  <si>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</si>
  <si>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</si>
  <si>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</si>
  <si>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</si>
  <si>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</si>
  <si>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</si>
  <si>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</si>
  <si>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</si>
  <si>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</si>
  <si>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</si>
  <si>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</si>
  <si>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</si>
  <si>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</si>
  <si>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</si>
  <si>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</si>
  <si>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</si>
  <si>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</si>
  <si>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</si>
  <si>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</si>
  <si>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</si>
  <si>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</si>
  <si>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</si>
  <si>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</si>
  <si>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</si>
  <si>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</si>
  <si>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</si>
  <si>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</si>
  <si>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</si>
  <si>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</si>
  <si>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</si>
  <si>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</si>
  <si>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</si>
  <si>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</si>
  <si>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</si>
  <si>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</si>
  <si>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</si>
  <si>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</si>
  <si>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</si>
  <si>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</si>
  <si>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</si>
  <si>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</si>
  <si>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</si>
  <si>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</si>
  <si>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</si>
  <si>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</si>
  <si>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</si>
  <si>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</si>
  <si>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</si>
  <si>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</si>
  <si>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</si>
  <si>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</si>
  <si>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</si>
  <si>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</si>
  <si>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</si>
  <si>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</si>
  <si>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</si>
  <si>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</si>
  <si>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</si>
  <si>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</si>
  <si>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</si>
  <si>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</si>
  <si>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</si>
  <si>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</si>
  <si>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</si>
  <si>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</si>
  <si>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</si>
  <si>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</si>
  <si>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</si>
  <si>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</si>
  <si>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</si>
  <si>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</si>
  <si>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</si>
  <si>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</si>
  <si>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</si>
  <si>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</si>
  <si>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</si>
  <si>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</si>
  <si>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</si>
  <si>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</si>
  <si>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</si>
  <si>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</si>
  <si>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</si>
  <si>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</si>
  <si>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</si>
  <si>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</si>
  <si>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</si>
  <si>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</si>
  <si>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</si>
  <si>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</si>
  <si>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</si>
  <si>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</si>
  <si>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</si>
  <si>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</si>
  <si>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</si>
  <si>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</si>
  <si>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</si>
  <si>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</si>
  <si>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</si>
  <si>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</si>
  <si>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</si>
  <si>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</si>
  <si>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</si>
  <si>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</si>
  <si>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</si>
  <si>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</si>
  <si>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</si>
  <si>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</si>
  <si>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</si>
  <si>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</si>
  <si>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</si>
  <si>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</si>
  <si>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</si>
  <si>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</si>
  <si>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</si>
  <si>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</si>
  <si>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</si>
  <si>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</si>
  <si>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</si>
  <si>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</si>
  <si>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</si>
  <si>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</si>
  <si>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</si>
  <si>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</si>
  <si>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</si>
  <si>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</si>
  <si>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</si>
  <si>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</si>
  <si>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</si>
  <si>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</si>
  <si>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</si>
  <si>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</si>
  <si>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</si>
  <si>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</si>
  <si>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</si>
  <si>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</si>
  <si>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</si>
  <si>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</si>
  <si>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</si>
  <si>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</si>
  <si>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</si>
  <si>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</si>
  <si>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</si>
  <si>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</si>
  <si>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</si>
  <si>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</si>
  <si>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</si>
  <si>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</si>
  <si>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</si>
  <si>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</si>
  <si>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</si>
  <si>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</si>
  <si>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</si>
  <si>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</si>
  <si>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</si>
  <si>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</si>
  <si>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</si>
  <si>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</si>
  <si>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</si>
  <si>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</si>
  <si>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</si>
  <si>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</si>
  <si>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</si>
  <si>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</si>
  <si>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</si>
  <si>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</si>
  <si>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</si>
  <si>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</si>
  <si>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</si>
  <si>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</si>
  <si>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</si>
  <si>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</si>
  <si>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</si>
  <si>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</si>
  <si>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</si>
  <si>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</si>
  <si>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</si>
  <si>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</si>
  <si>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</si>
  <si>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</si>
  <si>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</si>
  <si>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</si>
  <si>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</si>
  <si>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</si>
  <si>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</si>
  <si>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</si>
  <si>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</si>
  <si>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</si>
  <si>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</si>
  <si>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</si>
  <si>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</si>
  <si>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</si>
  <si>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</si>
  <si>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</si>
  <si>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</si>
  <si>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</si>
  <si>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</si>
  <si>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</si>
  <si>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</si>
  <si>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</si>
  <si>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</si>
  <si>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</si>
  <si>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</si>
  <si>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</si>
  <si>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</si>
  <si>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</si>
  <si>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</si>
  <si>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</si>
  <si>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</si>
  <si>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</si>
  <si>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</si>
  <si>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</si>
  <si>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</si>
  <si>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</si>
  <si>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</si>
  <si>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</si>
  <si>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</si>
  <si>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</si>
  <si>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</si>
  <si>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</si>
  <si>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</si>
  <si>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</si>
  <si>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</si>
  <si>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</si>
  <si>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</si>
  <si>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</si>
  <si>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</si>
  <si>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</si>
  <si>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</si>
  <si>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</si>
  <si>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</si>
  <si>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</si>
  <si>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</si>
  <si>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</si>
  <si>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</si>
  <si>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</si>
  <si>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</si>
  <si>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</si>
  <si>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</si>
  <si>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</si>
  <si>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</si>
  <si>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</si>
  <si>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</si>
  <si>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</si>
  <si>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</si>
  <si>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</si>
  <si>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</si>
  <si>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</si>
  <si>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</si>
  <si>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</si>
  <si>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</si>
  <si>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</si>
  <si>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</si>
  <si>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</si>
  <si>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</si>
  <si>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</si>
  <si>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</si>
  <si>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</si>
  <si>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</si>
  <si>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</si>
  <si>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</si>
  <si>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</si>
  <si>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</si>
  <si>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</si>
  <si>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</si>
  <si>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</si>
  <si>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</si>
  <si>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</si>
  <si>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</si>
  <si>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</si>
  <si>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</si>
  <si>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</si>
  <si>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</si>
  <si>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</si>
  <si>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</si>
  <si>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</si>
  <si>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</si>
  <si>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</si>
  <si>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</si>
  <si>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</si>
  <si>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</si>
  <si>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</si>
  <si>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</si>
  <si>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</si>
  <si>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</si>
  <si>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</si>
  <si>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</si>
  <si>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</si>
  <si>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</si>
  <si>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</si>
  <si>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</si>
  <si>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</si>
  <si>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</si>
  <si>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</si>
  <si>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</si>
  <si>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</si>
  <si>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</si>
  <si>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</si>
  <si>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</si>
  <si>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</si>
  <si>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</si>
  <si>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</si>
  <si>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</si>
  <si>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</si>
  <si>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</si>
  <si>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</si>
  <si>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</si>
  <si>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</si>
  <si>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</si>
  <si>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</si>
  <si>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</si>
  <si>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</si>
  <si>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</si>
  <si>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</si>
  <si>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</si>
  <si>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</si>
  <si>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</si>
  <si>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</si>
  <si>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</si>
  <si>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</si>
  <si>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</si>
  <si>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</si>
  <si>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</si>
  <si>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</si>
  <si>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</si>
  <si>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</si>
  <si>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</si>
  <si>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</si>
  <si>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</si>
  <si>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</si>
  <si>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</si>
  <si>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</si>
  <si>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</si>
  <si>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</si>
  <si>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</si>
  <si>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</si>
  <si>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</si>
  <si>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</si>
  <si>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</si>
  <si>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</si>
  <si>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</si>
  <si>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</si>
  <si>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</si>
  <si>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</si>
  <si>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</si>
  <si>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</si>
  <si>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</si>
  <si>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</si>
  <si>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</si>
  <si>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</si>
  <si>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</si>
  <si>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</si>
  <si>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</si>
  <si>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</si>
  <si>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</si>
  <si>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</si>
  <si>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</si>
  <si>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</si>
  <si>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</si>
  <si>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</si>
  <si>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</si>
  <si>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</si>
  <si>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</si>
  <si>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</si>
  <si>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</si>
  <si>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</si>
  <si>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</si>
  <si>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</si>
  <si>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</si>
  <si>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</si>
  <si>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</si>
  <si>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</si>
  <si>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</si>
  <si>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</si>
  <si>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</si>
  <si>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</si>
  <si>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</si>
  <si>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</si>
  <si>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</si>
  <si>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</si>
  <si>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</si>
  <si>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</si>
  <si>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</si>
  <si>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</si>
  <si>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</si>
  <si>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</si>
  <si>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</si>
  <si>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</si>
  <si>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</si>
  <si>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</si>
  <si>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</si>
  <si>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</si>
  <si>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</si>
  <si>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</si>
  <si>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</si>
  <si>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</si>
  <si>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</si>
  <si>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</si>
  <si>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</si>
  <si>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</si>
  <si>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</si>
  <si>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</si>
  <si>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</si>
  <si>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</si>
  <si>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</si>
  <si>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</si>
  <si>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</si>
  <si>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</si>
  <si>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</si>
  <si>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</si>
  <si>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</si>
  <si>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</si>
  <si>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</si>
  <si>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</si>
  <si>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</si>
  <si>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</si>
  <si>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</si>
  <si>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</si>
  <si>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</si>
  <si>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</si>
  <si>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</si>
  <si>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</si>
  <si>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</si>
  <si>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</si>
  <si>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</si>
  <si>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</si>
  <si>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</si>
  <si>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</si>
  <si>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</si>
  <si>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</si>
  <si>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</si>
  <si>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</si>
  <si>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</si>
  <si>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</si>
  <si>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</si>
  <si>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</si>
  <si>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</si>
  <si>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</si>
  <si>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</si>
  <si>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</si>
  <si>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</si>
  <si>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</si>
  <si>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</si>
  <si>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</si>
  <si>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</si>
  <si>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</si>
  <si>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</si>
  <si>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</si>
  <si>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</si>
  <si>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</si>
  <si>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</si>
  <si>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</si>
  <si>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</si>
  <si>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</si>
  <si>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</si>
  <si>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</si>
  <si>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</si>
  <si>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</si>
  <si>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</si>
  <si>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</si>
  <si>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</si>
  <si>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</si>
  <si>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</si>
  <si>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</si>
  <si>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</si>
  <si>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</si>
  <si>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</si>
  <si>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</si>
  <si>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</si>
  <si>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</si>
  <si>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</si>
  <si>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</si>
  <si>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</si>
  <si>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</si>
  <si>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</si>
  <si>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</si>
  <si>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</si>
  <si>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</si>
  <si>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</si>
  <si>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</si>
  <si>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</si>
  <si>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</si>
  <si>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</si>
  <si>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</si>
  <si>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</si>
  <si>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</si>
  <si>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</si>
  <si>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</si>
  <si>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</si>
  <si>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</si>
  <si>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</si>
  <si>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</si>
  <si>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</si>
  <si>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</si>
  <si>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</si>
  <si>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</si>
  <si>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</si>
  <si>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</si>
  <si>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</si>
  <si>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</si>
  <si>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</si>
  <si>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</si>
  <si>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</si>
  <si>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</si>
  <si>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</si>
  <si>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</si>
  <si>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</si>
  <si>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</si>
  <si>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</si>
  <si>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</si>
  <si>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</si>
  <si>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</si>
  <si>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</si>
  <si>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</si>
  <si>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</si>
  <si>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</si>
  <si>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</si>
  <si>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</si>
  <si>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</si>
  <si>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</si>
  <si>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</si>
  <si>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</si>
  <si>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</si>
  <si>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</si>
  <si>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</si>
  <si>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</si>
  <si>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</si>
  <si>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</si>
  <si>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</si>
  <si>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</si>
  <si>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</si>
  <si>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</si>
  <si>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</si>
  <si>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</si>
  <si>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</si>
  <si>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</si>
  <si>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</si>
  <si>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</si>
  <si>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</si>
  <si>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</si>
  <si>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</si>
  <si>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</si>
  <si>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</si>
  <si>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</si>
  <si>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</si>
  <si>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</si>
  <si>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</si>
  <si>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</si>
  <si>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</si>
  <si>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</si>
  <si>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</si>
  <si>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</si>
  <si>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</si>
  <si>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</si>
  <si>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</si>
  <si>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</si>
  <si>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</si>
  <si>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</si>
  <si>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</si>
  <si>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</si>
  <si>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</si>
  <si>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</si>
  <si>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</si>
  <si>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</si>
  <si>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</si>
  <si>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</si>
  <si>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</si>
  <si>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</si>
  <si>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</si>
  <si>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</si>
  <si>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</si>
  <si>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</si>
  <si>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</si>
  <si>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</si>
  <si>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</si>
  <si>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</si>
  <si>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</si>
  <si>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</si>
  <si>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</si>
  <si>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</si>
  <si>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</si>
  <si>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</si>
  <si>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</si>
  <si>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</si>
  <si>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</si>
  <si>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</si>
  <si>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</si>
  <si>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</si>
  <si>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</si>
  <si>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</si>
  <si>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</si>
  <si>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</si>
  <si>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</si>
  <si>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</si>
  <si>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</si>
  <si>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</si>
  <si>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</si>
  <si>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</si>
  <si>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</si>
  <si>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</si>
  <si>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</si>
  <si>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</si>
  <si>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</si>
  <si>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</si>
  <si>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</si>
  <si>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</si>
  <si>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</si>
  <si>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</si>
  <si>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</si>
  <si>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</si>
  <si>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</si>
  <si>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</si>
  <si>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</si>
  <si>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</si>
  <si>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</si>
  <si>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</si>
  <si>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</si>
  <si>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</si>
  <si>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</si>
  <si>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</si>
  <si>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</si>
  <si>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</si>
  <si>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</si>
  <si>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</si>
  <si>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</si>
  <si>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</si>
  <si>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</si>
  <si>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</si>
  <si>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</si>
  <si>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</si>
  <si>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</si>
  <si>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</si>
  <si>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</si>
  <si>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</si>
  <si>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</si>
  <si>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</si>
  <si>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</si>
  <si>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</si>
  <si>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</si>
  <si>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</si>
  <si>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</si>
  <si>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</si>
  <si>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</si>
  <si>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</si>
  <si>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</si>
  <si>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</si>
  <si>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</si>
  <si>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</si>
  <si>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</si>
  <si>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</si>
  <si>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</si>
  <si>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</si>
  <si>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</si>
  <si>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</si>
  <si>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</si>
  <si>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</si>
  <si>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</si>
  <si>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</si>
  <si>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</si>
  <si>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</si>
  <si>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</si>
  <si>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</si>
  <si>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</si>
  <si>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</si>
  <si>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</si>
  <si>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</si>
  <si>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</si>
  <si>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</si>
  <si>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</si>
  <si>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</si>
  <si>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</si>
  <si>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</si>
  <si>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</si>
  <si>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</si>
  <si>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</si>
  <si>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</si>
  <si>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</si>
  <si>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</si>
  <si>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</si>
  <si>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</si>
  <si>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</si>
  <si>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</si>
  <si>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</si>
  <si>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</si>
  <si>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</si>
  <si>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</si>
  <si>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</si>
  <si>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</si>
  <si>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</si>
  <si>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</si>
  <si>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</si>
  <si>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</si>
  <si>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</si>
  <si>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</si>
  <si>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</si>
  <si>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</si>
  <si>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</si>
  <si>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</si>
  <si>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</si>
  <si>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</si>
  <si>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</si>
  <si>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</si>
  <si>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</si>
  <si>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</si>
  <si>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</si>
  <si>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</si>
  <si>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</si>
  <si>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</si>
  <si>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</si>
  <si>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</si>
  <si>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</si>
  <si>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</si>
  <si>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</si>
  <si>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</si>
  <si>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</si>
  <si>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</si>
  <si>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</si>
  <si>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</si>
  <si>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</si>
  <si>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</si>
  <si>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</si>
  <si>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</si>
  <si>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</si>
  <si>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</si>
  <si>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</si>
  <si>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</si>
  <si>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</si>
  <si>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</si>
  <si>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</si>
  <si>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</si>
  <si>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</si>
  <si>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</si>
  <si>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</si>
  <si>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</si>
  <si>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</si>
  <si>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</si>
  <si>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</si>
  <si>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</si>
  <si>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</si>
  <si>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</si>
  <si>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</si>
  <si>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</si>
  <si>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</si>
  <si>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</si>
  <si>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</si>
  <si>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</si>
  <si>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</si>
  <si>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</si>
  <si>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</si>
  <si>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</si>
  <si>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</si>
  <si>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</si>
  <si>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</si>
  <si>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</si>
  <si>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</si>
  <si>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</si>
  <si>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</si>
  <si>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</si>
  <si>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</si>
  <si>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</si>
  <si>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</si>
  <si>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</si>
  <si>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</si>
  <si>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</si>
  <si>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</si>
  <si>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</si>
  <si>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</si>
  <si>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</si>
  <si>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</si>
  <si>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</si>
  <si>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</si>
  <si>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</si>
  <si>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</si>
  <si>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</si>
  <si>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</si>
  <si>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</si>
  <si>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</si>
  <si>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</si>
  <si>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</si>
  <si>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</si>
  <si>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</si>
  <si>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</si>
  <si>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</si>
  <si>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</si>
  <si>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</si>
  <si>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</si>
  <si>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</si>
  <si>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</si>
  <si>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</si>
  <si>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</si>
  <si>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</si>
  <si>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</si>
  <si>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</si>
  <si>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</si>
  <si>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</si>
  <si>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</si>
  <si>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</si>
  <si>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</si>
  <si>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</si>
  <si>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</si>
  <si>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</si>
  <si>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</si>
  <si>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</si>
  <si>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</si>
  <si>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</si>
  <si>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</si>
  <si>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</si>
  <si>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</si>
  <si>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</si>
  <si>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</si>
  <si>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</si>
  <si>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</si>
  <si>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</si>
  <si>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</si>
  <si>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</si>
  <si>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</si>
  <si>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</si>
  <si>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</si>
  <si>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</si>
  <si>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</si>
  <si>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</si>
  <si>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</si>
  <si>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</si>
  <si>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</si>
  <si>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</si>
  <si>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</si>
  <si>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</si>
  <si>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</si>
  <si>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</si>
  <si>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</si>
  <si>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</si>
  <si>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</si>
  <si>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</si>
  <si>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</si>
  <si>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</si>
  <si>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</si>
  <si>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</si>
  <si>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</si>
  <si>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</si>
  <si>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</si>
  <si>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</si>
  <si>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</si>
  <si>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</si>
  <si>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</si>
  <si>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</si>
  <si>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</si>
  <si>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</si>
  <si>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</si>
  <si>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</si>
  <si>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</si>
  <si>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</si>
  <si>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</si>
  <si>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</si>
  <si>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</si>
  <si>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</si>
  <si>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</si>
  <si>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</si>
  <si>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</si>
  <si>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</si>
  <si>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</si>
  <si>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</si>
  <si>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</si>
  <si>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</si>
  <si>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</si>
  <si>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</si>
  <si>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</si>
  <si>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</si>
  <si>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</si>
  <si>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</si>
  <si>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</si>
  <si>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</si>
  <si>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</si>
  <si>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</si>
  <si>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</si>
  <si>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</si>
  <si>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</si>
  <si>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</si>
  <si>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</si>
  <si>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</si>
  <si>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</si>
  <si>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</si>
  <si>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</si>
  <si>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</si>
  <si>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</si>
  <si>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</si>
  <si>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</si>
  <si>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</si>
  <si>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</si>
  <si>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</si>
  <si>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</si>
  <si>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</si>
  <si>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</si>
  <si>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</si>
  <si>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</si>
  <si>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</si>
  <si>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</si>
  <si>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</si>
  <si>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</si>
  <si>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</si>
  <si>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</si>
  <si>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</si>
  <si>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</si>
  <si>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</si>
  <si>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</si>
  <si>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</si>
  <si>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</si>
  <si>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</si>
  <si>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</si>
  <si>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</si>
  <si>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</si>
  <si>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</si>
  <si>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</si>
  <si>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</si>
  <si>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</si>
  <si>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</si>
  <si>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</si>
  <si>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</si>
  <si>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</si>
  <si>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</si>
  <si>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</si>
  <si>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</si>
  <si>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</si>
  <si>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</si>
  <si>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</si>
  <si>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</si>
  <si>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</si>
  <si>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</si>
  <si>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</si>
  <si>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</si>
  <si>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</si>
  <si>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</si>
  <si>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</si>
  <si>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</si>
  <si>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</si>
  <si>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</si>
  <si>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</si>
  <si>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</si>
  <si>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</si>
  <si>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</si>
  <si>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</si>
  <si>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</si>
  <si>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</si>
  <si>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</si>
  <si>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</si>
  <si>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</si>
  <si>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</si>
  <si>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</si>
  <si>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</si>
  <si>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</si>
  <si>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</si>
  <si>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</si>
  <si>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</si>
  <si>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</si>
  <si>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</si>
  <si>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</si>
  <si>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</si>
  <si>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</si>
  <si>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</si>
  <si>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</si>
  <si>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</si>
  <si>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</si>
  <si>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</si>
  <si>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</si>
  <si>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</si>
  <si>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</si>
  <si>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</si>
  <si>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</si>
  <si>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</si>
  <si>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</si>
  <si>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</si>
  <si>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</si>
  <si>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</si>
  <si>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</si>
  <si>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</si>
  <si>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</si>
  <si>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</si>
  <si>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</si>
  <si>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</si>
  <si>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</si>
  <si>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</si>
  <si>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</si>
  <si>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</si>
  <si>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</si>
  <si>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</si>
  <si>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</si>
  <si>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</si>
  <si>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</si>
  <si>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</si>
  <si>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</si>
  <si>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</si>
  <si>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</si>
  <si>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</si>
  <si>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</si>
  <si>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</si>
  <si>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</si>
  <si>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</si>
  <si>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</si>
  <si>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</si>
  <si>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</si>
  <si>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</si>
  <si>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</si>
  <si>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</si>
  <si>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</si>
  <si>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</si>
  <si>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</si>
  <si>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</si>
  <si>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</si>
  <si>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</si>
  <si>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</si>
  <si>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</si>
  <si>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</si>
  <si>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</si>
  <si>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</si>
  <si>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</si>
  <si>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</si>
  <si>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</si>
  <si>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</si>
  <si>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</si>
  <si>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</si>
  <si>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</si>
  <si>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</si>
  <si>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</si>
  <si>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</si>
  <si>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</si>
  <si>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</si>
  <si>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</si>
  <si>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</si>
  <si>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</si>
  <si>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</si>
  <si>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</si>
  <si>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</si>
  <si>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</si>
  <si>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</si>
  <si>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</si>
  <si>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</si>
  <si>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</si>
  <si>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</si>
  <si>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</si>
  <si>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</si>
  <si>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</si>
  <si>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</si>
  <si>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</si>
  <si>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</si>
  <si>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</si>
  <si>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</si>
  <si>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</si>
  <si>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</si>
  <si>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</si>
  <si>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</si>
  <si>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</si>
  <si>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</si>
  <si>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</si>
  <si>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</si>
  <si>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</si>
  <si>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</si>
  <si>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</si>
  <si>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</si>
  <si>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</si>
  <si>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</si>
  <si>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</si>
  <si>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</si>
  <si>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</si>
  <si>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</si>
  <si>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</si>
  <si>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</si>
  <si>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</si>
  <si>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</si>
  <si>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</si>
  <si>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</si>
  <si>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</si>
  <si>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</si>
  <si>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</si>
  <si>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</si>
  <si>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</si>
  <si>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</si>
  <si>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</si>
  <si>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</si>
  <si>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</si>
  <si>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</si>
  <si>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</si>
  <si>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</si>
  <si>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</si>
  <si>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</si>
  <si>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</si>
  <si>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</si>
  <si>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</si>
  <si>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</si>
  <si>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</si>
  <si>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</si>
  <si>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</si>
  <si>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</si>
  <si>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</si>
  <si>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</si>
  <si>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</si>
  <si>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</si>
  <si>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</si>
  <si>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</si>
  <si>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</si>
  <si>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</si>
  <si>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</si>
  <si>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</si>
  <si>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</si>
  <si>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</si>
  <si>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</si>
  <si>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</si>
  <si>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</si>
  <si>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</si>
  <si>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</si>
  <si>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</si>
  <si>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</si>
  <si>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</si>
  <si>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</si>
  <si>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</si>
  <si>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</si>
  <si>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</si>
  <si>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</si>
  <si>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</si>
  <si>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</si>
  <si>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</si>
  <si>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</si>
  <si>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</si>
  <si>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</si>
  <si>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</si>
  <si>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</si>
  <si>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</si>
  <si>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</si>
  <si>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</si>
  <si>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</si>
  <si>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</si>
  <si>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</si>
  <si>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</si>
  <si>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</si>
  <si>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</si>
  <si>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</si>
  <si>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</si>
  <si>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</si>
  <si>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</si>
  <si>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</si>
  <si>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</si>
  <si>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</si>
  <si>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</si>
  <si>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</si>
  <si>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</si>
  <si>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</si>
  <si>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</si>
  <si>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</si>
  <si>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</si>
  <si>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</si>
  <si>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</si>
  <si>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</si>
  <si>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</si>
  <si>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</si>
  <si>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</si>
  <si>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</si>
  <si>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</si>
  <si>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</si>
  <si>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</si>
  <si>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</si>
  <si>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</si>
  <si>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</si>
  <si>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</si>
  <si>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</si>
  <si>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</si>
  <si>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</si>
  <si>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</si>
  <si>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</si>
  <si>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</si>
  <si>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</si>
  <si>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</si>
  <si>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</si>
  <si>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</si>
  <si>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</si>
  <si>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</si>
  <si>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</si>
  <si>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</si>
  <si>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</si>
  <si>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</si>
  <si>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</si>
  <si>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</si>
  <si>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</si>
  <si>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</si>
  <si>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</si>
  <si>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</si>
  <si>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</si>
  <si>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</si>
  <si>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</si>
  <si>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</si>
  <si>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</si>
  <si>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</si>
  <si>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</si>
  <si>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</si>
  <si>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</si>
  <si>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</si>
  <si>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</si>
  <si>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</si>
  <si>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</si>
  <si>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</si>
  <si>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</si>
  <si>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</si>
  <si>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</si>
  <si>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</si>
  <si>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</si>
  <si>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</si>
  <si>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</si>
  <si>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</si>
  <si>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</si>
  <si>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</si>
  <si>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</si>
  <si>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</si>
  <si>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</si>
  <si>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</si>
  <si>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</si>
  <si>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</si>
  <si>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</si>
  <si>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</si>
  <si>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</si>
  <si>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</si>
  <si>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</si>
  <si>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</si>
  <si>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</si>
  <si>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</si>
  <si>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</si>
  <si>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</si>
  <si>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</si>
  <si>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</si>
  <si>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</si>
  <si>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</si>
  <si>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</si>
  <si>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</si>
  <si>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</si>
  <si>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</si>
  <si>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</si>
  <si>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</si>
  <si>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</si>
  <si>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</si>
  <si>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</si>
  <si>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</si>
  <si>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</si>
  <si>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</si>
  <si>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</si>
  <si>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</si>
  <si>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</si>
  <si>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</si>
  <si>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</si>
  <si>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</si>
  <si>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</si>
  <si>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</si>
  <si>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</si>
  <si>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</si>
  <si>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</si>
  <si>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</si>
  <si>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</si>
  <si>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</si>
  <si>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</si>
  <si>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</si>
  <si>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</si>
  <si>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</si>
  <si>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</si>
  <si>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</si>
  <si>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</si>
  <si>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</si>
  <si>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</si>
  <si>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</si>
  <si>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</si>
  <si>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</si>
  <si>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</si>
  <si>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</si>
  <si>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</si>
  <si>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</si>
  <si>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</si>
  <si>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</si>
  <si>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</si>
  <si>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</si>
  <si>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</si>
  <si>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</si>
  <si>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</si>
  <si>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</si>
  <si>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</si>
  <si>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</si>
  <si>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</si>
  <si>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</si>
  <si>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</si>
  <si>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</si>
  <si>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</si>
  <si>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</si>
  <si>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</si>
  <si>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</si>
  <si>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</si>
  <si>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</si>
  <si>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</si>
  <si>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</si>
  <si>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</si>
  <si>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</si>
  <si>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</si>
  <si>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</si>
  <si>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</si>
  <si>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</si>
  <si>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</si>
  <si>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</si>
  <si>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</si>
  <si>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</si>
  <si>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</si>
  <si>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</si>
  <si>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</si>
  <si>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</si>
  <si>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</si>
  <si>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</si>
  <si>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</si>
  <si>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</si>
  <si>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</si>
  <si>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</si>
  <si>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</si>
  <si>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</si>
  <si>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</si>
  <si>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</si>
  <si>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</si>
  <si>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</si>
  <si>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</si>
  <si>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</si>
  <si>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</si>
  <si>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</si>
  <si>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</si>
  <si>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</si>
  <si>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</si>
  <si>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</si>
  <si>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</si>
  <si>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</si>
  <si>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</si>
  <si>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</si>
  <si>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</si>
  <si>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</si>
  <si>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</si>
  <si>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</si>
  <si>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</si>
  <si>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</si>
  <si>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</si>
  <si>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</si>
  <si>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</si>
  <si>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</si>
  <si>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</si>
  <si>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</si>
  <si>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</si>
  <si>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</si>
  <si>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</si>
  <si>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</si>
  <si>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</si>
  <si>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</si>
  <si>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</si>
  <si>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</si>
  <si>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</si>
  <si>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</si>
  <si>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</si>
  <si>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</si>
  <si>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</si>
  <si>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</si>
  <si>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</si>
  <si>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</si>
  <si>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</si>
  <si>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</si>
  <si>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</si>
  <si>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</si>
  <si>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</si>
  <si>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</si>
  <si>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</si>
  <si>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</si>
  <si>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</si>
  <si>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</si>
  <si>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</si>
  <si>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</si>
  <si>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</si>
  <si>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</si>
  <si>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</si>
  <si>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</si>
  <si>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</si>
  <si>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</si>
  <si>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</si>
  <si>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</si>
  <si>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</si>
  <si>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</si>
  <si>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</si>
  <si>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</si>
  <si>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</si>
  <si>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</si>
  <si>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</si>
  <si>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</si>
  <si>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</si>
  <si>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</si>
  <si>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</si>
  <si>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</si>
  <si>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</si>
  <si>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</si>
  <si>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</si>
  <si>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</si>
  <si>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</si>
  <si>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</si>
  <si>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</si>
  <si>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</si>
  <si>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</si>
  <si>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</si>
  <si>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</si>
  <si>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</si>
  <si>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</si>
  <si>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</si>
  <si>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</si>
  <si>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</si>
  <si>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</si>
  <si>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</si>
  <si>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</si>
  <si>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</si>
  <si>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</si>
  <si>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</si>
  <si>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</si>
  <si>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</si>
  <si>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</si>
  <si>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</si>
  <si>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</si>
  <si>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</si>
  <si>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</si>
  <si>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</si>
  <si>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</si>
  <si>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</si>
  <si>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</si>
  <si>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</si>
  <si>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</si>
  <si>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</si>
  <si>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</si>
  <si>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</si>
  <si>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</si>
  <si>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</si>
  <si>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</si>
  <si>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</si>
  <si>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</si>
  <si>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</si>
  <si>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</si>
  <si>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</si>
  <si>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</si>
  <si>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</si>
  <si>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</si>
  <si>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</si>
  <si>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</si>
  <si>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</si>
  <si>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</si>
  <si>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</si>
  <si>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</si>
  <si>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</si>
  <si>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</si>
  <si>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</si>
  <si>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</si>
  <si>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</si>
  <si>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</si>
  <si>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</si>
  <si>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</si>
  <si>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</si>
  <si>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</si>
  <si>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</si>
  <si>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</si>
  <si>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</si>
  <si>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</si>
  <si>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</si>
  <si>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</si>
  <si>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</si>
  <si>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</si>
  <si>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</si>
  <si>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</si>
  <si>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</si>
  <si>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</si>
  <si>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</si>
  <si>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</si>
  <si>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</si>
  <si>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</si>
  <si>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</si>
  <si>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</si>
  <si>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</si>
  <si>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</si>
  <si>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</si>
  <si>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</si>
  <si>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</si>
  <si>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</si>
  <si>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</si>
  <si>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</si>
  <si>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</si>
  <si>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</si>
  <si>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</si>
  <si>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</si>
  <si>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</si>
  <si>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</si>
  <si>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</si>
  <si>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</si>
  <si>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</si>
  <si>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</si>
  <si>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</si>
  <si>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</si>
  <si>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</si>
  <si>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</si>
  <si>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</si>
  <si>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</si>
  <si>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</si>
  <si>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</si>
  <si>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</si>
  <si>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</si>
  <si>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</si>
  <si>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</si>
  <si>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</si>
  <si>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</si>
  <si>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</si>
  <si>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</si>
  <si>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</si>
  <si>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</si>
  <si>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</si>
  <si>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</si>
  <si>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</si>
  <si>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</si>
  <si>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</si>
  <si>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</si>
  <si>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</si>
  <si>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</si>
  <si>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</si>
  <si>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</si>
  <si>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</si>
  <si>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</si>
  <si>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</si>
  <si>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</si>
  <si>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</si>
  <si>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</si>
  <si>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</si>
  <si>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</si>
  <si>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</si>
  <si>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</si>
  <si>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</si>
  <si>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</si>
  <si>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</si>
  <si>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</si>
  <si>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</si>
  <si>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</si>
  <si>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</si>
  <si>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</si>
  <si>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</si>
  <si>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</si>
  <si>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</si>
  <si>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</si>
  <si>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</si>
  <si>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</si>
  <si>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</si>
  <si>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</si>
  <si>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</si>
  <si>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</si>
  <si>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</si>
  <si>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</si>
  <si>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</si>
  <si>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</si>
  <si>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</si>
  <si>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</si>
  <si>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</si>
  <si>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</si>
  <si>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</si>
  <si>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</si>
  <si>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</si>
  <si>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</si>
  <si>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</si>
  <si>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</si>
  <si>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</si>
  <si>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</si>
  <si>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</si>
  <si>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</si>
  <si>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</si>
  <si>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</si>
  <si>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</si>
  <si>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</si>
  <si>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</si>
  <si>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</si>
  <si>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</si>
  <si>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</si>
  <si>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</si>
  <si>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</si>
  <si>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</si>
  <si>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</si>
  <si>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</si>
  <si>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</si>
  <si>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</si>
  <si>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</si>
  <si>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</si>
  <si>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</si>
  <si>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</si>
  <si>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</si>
  <si>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</si>
  <si>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</si>
  <si>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</si>
  <si>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</si>
  <si>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</si>
  <si>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</si>
  <si>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</si>
  <si>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</si>
  <si>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</si>
  <si>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</si>
  <si>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</si>
  <si>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</si>
  <si>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</si>
  <si>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</si>
  <si>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</si>
  <si>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</si>
  <si>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</si>
  <si>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</si>
  <si>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</si>
  <si>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</si>
  <si>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</si>
  <si>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</si>
  <si>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</si>
  <si>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</si>
  <si>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</si>
  <si>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</si>
  <si>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</si>
  <si>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</si>
  <si>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</si>
  <si>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</si>
  <si>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</si>
  <si>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</si>
  <si>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</si>
  <si>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</si>
  <si>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</si>
  <si>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</si>
  <si>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</si>
  <si>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</si>
  <si>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</si>
  <si>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</si>
  <si>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</si>
  <si>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</si>
  <si>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</si>
  <si>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</si>
  <si>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</si>
  <si>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</si>
  <si>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</si>
  <si>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</si>
  <si>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</si>
  <si>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</si>
  <si>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</si>
  <si>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</si>
  <si>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</si>
  <si>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</si>
  <si>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</si>
  <si>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</si>
  <si>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</si>
  <si>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</si>
  <si>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</si>
  <si>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</si>
  <si>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</si>
  <si>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</si>
  <si>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</si>
  <si>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</si>
  <si>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</si>
  <si>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</si>
  <si>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</si>
  <si>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</si>
  <si>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</si>
  <si>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</si>
  <si>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</si>
  <si>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</si>
  <si>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</si>
  <si>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</si>
  <si>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</si>
  <si>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</si>
  <si>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</si>
  <si>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</si>
  <si>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</si>
  <si>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</si>
  <si>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</si>
  <si>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</si>
  <si>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</si>
  <si>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</si>
  <si>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</si>
  <si>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</si>
  <si>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</si>
  <si>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</si>
  <si>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</si>
  <si>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</si>
  <si>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</si>
  <si>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</si>
  <si>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</si>
  <si>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</si>
  <si>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</si>
  <si>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</si>
  <si>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</si>
  <si>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</si>
  <si>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</si>
  <si>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</si>
  <si>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</si>
  <si>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</si>
  <si>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</si>
  <si>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</si>
  <si>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</si>
  <si>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</si>
  <si>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</si>
  <si>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</si>
  <si>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</si>
  <si>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</si>
  <si>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</si>
  <si>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</si>
  <si>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</si>
  <si>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</si>
  <si>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</si>
  <si>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</si>
  <si>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</si>
  <si>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</si>
  <si>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</si>
  <si>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</si>
  <si>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</si>
  <si>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</si>
  <si>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</si>
  <si>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</si>
  <si>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</si>
  <si>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</si>
  <si>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</si>
  <si>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</si>
  <si>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</si>
  <si>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</si>
  <si>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</si>
  <si>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</si>
  <si>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</si>
  <si>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</si>
  <si>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</si>
  <si>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</si>
  <si>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</si>
  <si>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</si>
  <si>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</si>
  <si>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</si>
  <si>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</si>
  <si>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</si>
  <si>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</si>
  <si>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</si>
  <si>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</si>
  <si>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</si>
  <si>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</si>
  <si>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</si>
  <si>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</si>
  <si>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</si>
  <si>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</si>
  <si>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</si>
  <si>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</si>
  <si>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</si>
  <si>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</si>
  <si>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</si>
  <si>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</si>
  <si>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</si>
  <si>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</si>
  <si>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</si>
  <si>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</si>
  <si>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</si>
  <si>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</si>
  <si>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</si>
  <si>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</si>
  <si>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</si>
  <si>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</si>
  <si>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</si>
  <si>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</si>
  <si>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</si>
  <si>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</si>
  <si>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</si>
  <si>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</si>
  <si>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</si>
  <si>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</si>
  <si>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</si>
  <si>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</si>
  <si>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</si>
  <si>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</si>
  <si>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</si>
  <si>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</si>
  <si>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</si>
  <si>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</si>
  <si>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</si>
  <si>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</si>
  <si>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</si>
  <si>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</si>
  <si>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</si>
  <si>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</si>
  <si>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</si>
  <si>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</si>
  <si>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</si>
  <si>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</si>
  <si>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</si>
  <si>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</si>
  <si>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</si>
  <si>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</si>
  <si>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</si>
  <si>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</si>
  <si>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</si>
  <si>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</si>
  <si>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</si>
  <si>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</si>
  <si>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</si>
  <si>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</si>
  <si>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</si>
  <si>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</si>
  <si>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</si>
  <si>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</si>
  <si>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</si>
  <si>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</si>
  <si>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</si>
  <si>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</si>
  <si>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</si>
  <si>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</si>
  <si>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</si>
  <si>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</si>
  <si>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</si>
  <si>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</si>
  <si>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</si>
  <si>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</si>
  <si>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</si>
  <si>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</si>
  <si>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</si>
  <si>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</si>
  <si>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</si>
  <si>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</si>
  <si>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</si>
  <si>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</si>
  <si>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</si>
  <si>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</si>
  <si>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</si>
  <si>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</si>
  <si>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</si>
  <si>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</si>
  <si>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</si>
  <si>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</si>
  <si>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</si>
  <si>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</si>
  <si>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</si>
  <si>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</si>
  <si>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</si>
  <si>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</si>
  <si>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</si>
  <si>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</si>
  <si>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</si>
  <si>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</si>
  <si>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</si>
  <si>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</si>
  <si>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</si>
  <si>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</si>
  <si>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</si>
  <si>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</si>
  <si>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</si>
  <si>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</si>
  <si>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</si>
  <si>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</si>
  <si>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</si>
  <si>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</si>
  <si>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</si>
  <si>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</si>
  <si>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</si>
  <si>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</si>
  <si>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</si>
  <si>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</si>
  <si>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</si>
  <si>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</si>
  <si>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</si>
  <si>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</si>
  <si>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</si>
  <si>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</si>
  <si>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</si>
  <si>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</si>
  <si>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</si>
  <si>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</si>
  <si>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</si>
  <si>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</si>
  <si>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</si>
  <si>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</si>
  <si>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</si>
  <si>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</si>
  <si>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</si>
  <si>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</si>
  <si>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</si>
  <si>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</si>
  <si>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</si>
  <si>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</si>
  <si>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</si>
  <si>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</si>
  <si>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</si>
  <si>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</si>
  <si>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</si>
  <si>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</si>
  <si>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</si>
  <si>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</si>
  <si>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</si>
  <si>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</si>
  <si>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</si>
  <si>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</si>
  <si>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</si>
  <si>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</si>
  <si>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</si>
  <si>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</si>
  <si>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</si>
  <si>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</si>
  <si>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</si>
  <si>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</si>
  <si>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</si>
  <si>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</si>
  <si>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</si>
  <si>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</si>
  <si>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</si>
  <si>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</si>
  <si>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</si>
  <si>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</si>
  <si>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</si>
  <si>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</si>
  <si>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</si>
  <si>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</si>
  <si>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</si>
  <si>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</si>
  <si>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</si>
  <si>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</si>
  <si>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</si>
  <si>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</si>
  <si>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</si>
  <si>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</si>
  <si>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</si>
  <si>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</si>
  <si>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</si>
  <si>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</si>
  <si>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</si>
  <si>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</si>
  <si>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</si>
  <si>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</si>
  <si>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</si>
  <si>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</si>
  <si>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</si>
  <si>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</si>
  <si>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</si>
  <si>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</si>
  <si>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</si>
  <si>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</si>
  <si>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</si>
  <si>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</si>
  <si>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</si>
  <si>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</si>
  <si>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</si>
  <si>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</si>
  <si>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</si>
  <si>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</si>
  <si>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</si>
  <si>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</si>
  <si>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</si>
  <si>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</si>
  <si>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</si>
  <si>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</si>
  <si>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</si>
  <si>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</si>
  <si>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</si>
  <si>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</si>
  <si>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</si>
  <si>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</si>
  <si>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</si>
  <si>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</si>
  <si>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</si>
  <si>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</si>
  <si>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</si>
  <si>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</si>
  <si>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</si>
  <si>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</si>
  <si>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</si>
  <si>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</si>
  <si>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</si>
  <si>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</si>
  <si>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</si>
  <si>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</si>
  <si>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</si>
  <si>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</si>
  <si>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</si>
  <si>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</si>
  <si>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</si>
  <si>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</si>
  <si>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</si>
  <si>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</si>
  <si>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</si>
  <si>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</si>
  <si>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</si>
  <si>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</si>
  <si>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</si>
  <si>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</si>
  <si>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</si>
  <si>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</si>
  <si>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</si>
  <si>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</si>
  <si>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</si>
  <si>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</si>
  <si>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</si>
  <si>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</si>
  <si>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</si>
  <si>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</si>
  <si>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</si>
  <si>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</si>
  <si>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</si>
  <si>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</si>
  <si>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</si>
  <si>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</si>
  <si>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</si>
  <si>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</si>
  <si>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</si>
  <si>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</si>
  <si>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</si>
  <si>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</si>
  <si>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</si>
  <si>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</si>
  <si>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</si>
  <si>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</si>
  <si>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</si>
  <si>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</si>
  <si>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</si>
  <si>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</si>
  <si>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</si>
  <si>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</si>
  <si>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</si>
  <si>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</si>
  <si>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</si>
  <si>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</si>
  <si>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</si>
  <si>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</si>
  <si>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</si>
  <si>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</si>
  <si>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</si>
  <si>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</si>
  <si>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</si>
  <si>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</si>
  <si>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</si>
  <si>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</si>
  <si>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</si>
  <si>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</si>
  <si>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</si>
  <si>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</si>
  <si>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</si>
  <si>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</si>
  <si>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</si>
  <si>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</si>
  <si>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</si>
  <si>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</si>
  <si>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</si>
  <si>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</si>
  <si>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</si>
  <si>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</si>
  <si>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</si>
  <si>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</si>
  <si>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</si>
  <si>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</si>
  <si>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</si>
  <si>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</si>
  <si>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</si>
  <si>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</si>
  <si>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</si>
  <si>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</si>
  <si>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</si>
  <si>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</si>
  <si>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</si>
  <si>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</si>
  <si>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</si>
  <si>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</si>
  <si>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</si>
  <si>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</si>
  <si>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</si>
  <si>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</si>
  <si>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</si>
  <si>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</si>
  <si>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</si>
  <si>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</si>
  <si>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</si>
  <si>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</si>
  <si>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</si>
  <si>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</si>
  <si>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</si>
  <si>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</si>
  <si>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</si>
  <si>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</si>
  <si>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</si>
  <si>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</si>
  <si>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</si>
  <si>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</si>
  <si>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</si>
  <si>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</si>
  <si>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</si>
  <si>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</si>
  <si>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</si>
  <si>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</si>
  <si>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</si>
  <si>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</si>
  <si>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</si>
  <si>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</si>
  <si>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</si>
  <si>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</si>
  <si>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</si>
  <si>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</si>
  <si>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</si>
  <si>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</si>
  <si>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</si>
  <si>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</si>
  <si>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</si>
  <si>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</si>
  <si>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</si>
  <si>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</si>
  <si>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</si>
  <si>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</si>
  <si>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</si>
  <si>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</si>
  <si>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</si>
  <si>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</si>
  <si>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</si>
  <si>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</si>
  <si>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</si>
  <si>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</si>
  <si>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</si>
  <si>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</si>
  <si>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</si>
  <si>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</si>
  <si>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</si>
  <si>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</si>
  <si>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</si>
  <si>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</si>
  <si>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</si>
  <si>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</si>
  <si>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</si>
  <si>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</si>
  <si>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</si>
  <si>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</si>
  <si>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</si>
  <si>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</si>
  <si>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</si>
  <si>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</si>
  <si>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</si>
  <si>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</si>
  <si>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</si>
  <si>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</si>
  <si>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</si>
  <si>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</si>
  <si>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</si>
  <si>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</si>
  <si>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</si>
  <si>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</si>
  <si>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</si>
  <si>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</si>
  <si>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</si>
  <si>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</si>
  <si>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</si>
  <si>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</si>
  <si>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</si>
  <si>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</si>
  <si>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</si>
  <si>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</si>
  <si>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</si>
  <si>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</si>
  <si>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</si>
  <si>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</si>
  <si>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</si>
  <si>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</si>
  <si>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</si>
  <si>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</si>
  <si>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</si>
  <si>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</si>
  <si>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</si>
  <si>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</si>
  <si>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</si>
  <si>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</si>
  <si>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</si>
  <si>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</si>
  <si>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</si>
  <si>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</si>
  <si>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</si>
  <si>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</si>
  <si>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</si>
  <si>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</si>
  <si>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</si>
  <si>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</si>
  <si>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</si>
  <si>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</si>
  <si>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</si>
  <si>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</si>
  <si>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</si>
  <si>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</si>
  <si>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</si>
  <si>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</si>
  <si>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</si>
  <si>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</si>
  <si>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</si>
  <si>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</si>
  <si>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</si>
  <si>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</si>
  <si>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</si>
  <si>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</si>
  <si>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</si>
  <si>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</si>
  <si>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</si>
  <si>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</si>
  <si>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</si>
  <si>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</si>
  <si>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</si>
  <si>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</si>
  <si>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</si>
  <si>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</si>
  <si>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</si>
  <si>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</si>
  <si>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</si>
  <si>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</si>
  <si>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</si>
  <si>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</si>
  <si>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</si>
  <si>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</si>
  <si>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</si>
  <si>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</si>
  <si>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</si>
  <si>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</si>
  <si>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</si>
  <si>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</si>
  <si>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</si>
  <si>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</si>
  <si>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</si>
  <si>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</si>
  <si>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</si>
  <si>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</si>
  <si>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</si>
  <si>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</si>
  <si>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</si>
  <si>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</si>
  <si>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</si>
  <si>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</si>
  <si>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</si>
  <si>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</si>
  <si>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</si>
  <si>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</si>
  <si>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</si>
  <si>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</si>
  <si>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</si>
  <si>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</si>
  <si>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</si>
  <si>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</si>
  <si>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</si>
  <si>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</si>
  <si>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</si>
  <si>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</si>
  <si>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</si>
  <si>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</si>
  <si>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</si>
  <si>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</si>
  <si>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</si>
  <si>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</si>
  <si>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</si>
  <si>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</si>
  <si>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</si>
  <si>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</si>
  <si>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</si>
  <si>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</si>
  <si>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</si>
  <si>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</si>
  <si>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</si>
  <si>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</si>
  <si>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</si>
  <si>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</si>
  <si>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</si>
  <si>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</si>
  <si>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</si>
  <si>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</si>
  <si>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</si>
  <si>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</si>
  <si>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</si>
  <si>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</si>
  <si>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</si>
  <si>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</si>
  <si>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</si>
  <si>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</si>
  <si>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</si>
  <si>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</si>
  <si>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</si>
  <si>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</si>
  <si>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</si>
  <si>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</si>
  <si>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</si>
  <si>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</si>
  <si>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</si>
  <si>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</si>
  <si>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</si>
  <si>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</si>
  <si>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</si>
  <si>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</si>
  <si>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</si>
  <si>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</si>
  <si>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</si>
  <si>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</si>
  <si>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</si>
  <si>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</si>
  <si>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</si>
  <si>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</si>
  <si>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</si>
  <si>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</si>
  <si>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</si>
  <si>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</si>
  <si>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</si>
  <si>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</si>
  <si>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</si>
  <si>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</si>
  <si>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</si>
  <si>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</si>
  <si>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</si>
  <si>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</si>
  <si>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</si>
  <si>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</si>
  <si>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</si>
  <si>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</si>
  <si>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</si>
  <si>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</si>
  <si>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</si>
  <si>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</si>
  <si>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</si>
  <si>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</si>
  <si>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</si>
  <si>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</si>
  <si>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</si>
  <si>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</si>
  <si>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</si>
  <si>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</si>
  <si>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</si>
  <si>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</si>
  <si>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</si>
  <si>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</si>
  <si>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</si>
  <si>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</si>
  <si>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</si>
  <si>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</si>
  <si>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</si>
  <si>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</si>
  <si>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</si>
  <si>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</si>
  <si>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</si>
  <si>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</si>
  <si>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</si>
  <si>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</si>
  <si>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</si>
  <si>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</si>
  <si>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</si>
  <si>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</si>
  <si>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</si>
  <si>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</si>
  <si>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</si>
  <si>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</si>
  <si>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</si>
  <si>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</si>
  <si>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</si>
  <si>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</si>
  <si>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</si>
  <si>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</si>
  <si>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</si>
  <si>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</si>
  <si>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</si>
  <si>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</si>
  <si>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</si>
  <si>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</si>
  <si>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</si>
  <si>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</si>
  <si>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</si>
  <si>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</si>
  <si>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</si>
  <si>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</si>
  <si>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</si>
  <si>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</si>
  <si>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</si>
  <si>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</si>
  <si>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</si>
  <si>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</si>
  <si>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</si>
  <si>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</si>
  <si>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</si>
  <si>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</si>
  <si>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</si>
  <si>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</si>
  <si>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</si>
  <si>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</si>
  <si>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</si>
  <si>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</si>
  <si>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</si>
  <si>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</si>
  <si>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</si>
  <si>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</si>
  <si>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</si>
  <si>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</si>
  <si>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</si>
  <si>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</si>
  <si>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</si>
  <si>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</si>
  <si>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</si>
  <si>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</si>
  <si>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</si>
  <si>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</si>
  <si>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</si>
  <si>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</si>
  <si>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</si>
  <si>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</si>
  <si>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</si>
  <si>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</si>
  <si>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</si>
  <si>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</si>
  <si>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</si>
  <si>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</si>
  <si>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</si>
  <si>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</si>
  <si>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</si>
  <si>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</si>
  <si>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</si>
  <si>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</si>
  <si>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</si>
  <si>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</si>
  <si>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</si>
  <si>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</si>
  <si>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</si>
  <si>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</si>
  <si>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</si>
  <si>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</si>
  <si>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</si>
  <si>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</si>
  <si>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</si>
  <si>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</si>
  <si>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</si>
  <si>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</si>
  <si>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</si>
  <si>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</si>
  <si>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</si>
  <si>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</si>
  <si>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</si>
  <si>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</si>
  <si>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</si>
  <si>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</si>
  <si>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</si>
  <si>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</si>
  <si>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</si>
  <si>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</si>
  <si>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</si>
  <si>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</si>
  <si>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</si>
  <si>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</si>
  <si>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</si>
  <si>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</si>
  <si>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</si>
  <si>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</si>
  <si>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</si>
  <si>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</si>
  <si>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</si>
  <si>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</si>
  <si>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</si>
  <si>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</si>
  <si>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</si>
  <si>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</si>
  <si>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</si>
  <si>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</si>
  <si>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</si>
  <si>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</si>
  <si>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</si>
  <si>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</si>
  <si>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</si>
  <si>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</si>
  <si>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</si>
  <si>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</si>
  <si>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</si>
  <si>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</si>
  <si>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</si>
  <si>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</si>
  <si>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</si>
  <si>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</si>
  <si>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</si>
  <si>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</si>
  <si>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</si>
  <si>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</si>
  <si>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</si>
  <si>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</si>
  <si>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</si>
  <si>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</si>
  <si>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</si>
  <si>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</si>
  <si>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</si>
  <si>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</si>
  <si>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</si>
  <si>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</si>
  <si>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</si>
  <si>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</si>
  <si>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</si>
  <si>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</si>
  <si>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</si>
  <si>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</si>
  <si>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</si>
  <si>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</si>
  <si>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</si>
  <si>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</si>
  <si>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</si>
  <si>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</si>
  <si>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</si>
  <si>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</si>
  <si>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</si>
  <si>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</si>
  <si>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</si>
  <si>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</si>
  <si>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</si>
  <si>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</si>
  <si>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</si>
  <si>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</si>
  <si>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</si>
  <si>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</si>
  <si>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</si>
  <si>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</si>
  <si>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</si>
  <si>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</si>
  <si>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</si>
  <si>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</si>
  <si>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</si>
  <si>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</si>
  <si>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</si>
  <si>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</si>
  <si>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</si>
  <si>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</si>
  <si>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</si>
  <si>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</si>
  <si>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</si>
  <si>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</si>
  <si>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</si>
  <si>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</si>
  <si>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</si>
  <si>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</si>
  <si>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</si>
  <si>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</si>
  <si>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</si>
  <si>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</si>
  <si>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</si>
  <si>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</si>
  <si>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</si>
  <si>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</si>
  <si>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</si>
  <si>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</si>
  <si>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</si>
  <si>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</si>
  <si>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</si>
  <si>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</si>
  <si>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</si>
  <si>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</si>
  <si>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</si>
  <si>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</si>
  <si>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</si>
  <si>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</si>
  <si>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</si>
  <si>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</si>
  <si>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</si>
  <si>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</si>
  <si>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</si>
  <si>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</si>
  <si>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</si>
  <si>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</si>
  <si>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</si>
  <si>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</si>
  <si>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</si>
  <si>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</si>
  <si>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</si>
  <si>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</si>
  <si>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</si>
  <si>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</si>
  <si>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</si>
  <si>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</si>
  <si>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</si>
  <si>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</si>
  <si>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</si>
  <si>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</si>
  <si>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</si>
  <si>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</si>
  <si>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</si>
  <si>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</si>
  <si>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</si>
  <si>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</si>
  <si>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</si>
  <si>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</si>
  <si>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</si>
  <si>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</si>
  <si>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</si>
  <si>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</si>
  <si>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</si>
  <si>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</si>
  <si>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</si>
  <si>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</si>
  <si>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</si>
  <si>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</si>
  <si>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</si>
  <si>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</si>
  <si>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</si>
  <si>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</si>
  <si>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</si>
  <si>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</si>
  <si>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</si>
  <si>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</si>
  <si>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</si>
  <si>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</si>
  <si>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</si>
  <si>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</si>
  <si>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</si>
  <si>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</si>
  <si>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</si>
  <si>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</si>
  <si>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</si>
  <si>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</si>
  <si>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</si>
  <si>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</si>
  <si>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</si>
  <si>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</si>
  <si>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</si>
  <si>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</si>
  <si>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</si>
  <si>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</si>
  <si>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</si>
  <si>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</si>
  <si>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</si>
  <si>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</si>
  <si>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</si>
  <si>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</si>
  <si>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</si>
  <si>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</si>
  <si>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</si>
  <si>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</si>
  <si>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</si>
  <si>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</si>
  <si>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</si>
  <si>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</si>
  <si>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</si>
  <si>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</si>
  <si>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</si>
  <si>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</si>
  <si>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</si>
  <si>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</si>
  <si>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</si>
  <si>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</si>
  <si>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</si>
  <si>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</si>
  <si>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</si>
  <si>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</si>
  <si>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</si>
  <si>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</si>
  <si>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</si>
  <si>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</si>
  <si>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</si>
  <si>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</si>
  <si>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</si>
  <si>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</si>
  <si>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</si>
  <si>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</si>
  <si>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</si>
  <si>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</si>
  <si>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</si>
  <si>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</si>
  <si>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</si>
  <si>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</si>
  <si>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</si>
  <si>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</si>
  <si>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</si>
  <si>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</si>
  <si>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</si>
  <si>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</si>
  <si>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</si>
  <si>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</si>
  <si>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</si>
  <si>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</si>
  <si>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</si>
  <si>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</si>
  <si>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</si>
  <si>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</si>
  <si>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</si>
  <si>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</si>
  <si>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</si>
  <si>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</si>
  <si>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</si>
  <si>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</si>
  <si>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</si>
  <si>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</si>
  <si>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</si>
  <si>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</si>
  <si>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</si>
  <si>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</si>
  <si>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</si>
  <si>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</si>
  <si>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</si>
  <si>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</si>
  <si>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</si>
  <si>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</si>
  <si>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</si>
  <si>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</si>
  <si>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</si>
  <si>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</si>
  <si>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</si>
  <si>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</si>
  <si>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</si>
  <si>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</si>
  <si>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</si>
  <si>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</si>
  <si>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</si>
  <si>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</si>
  <si>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</si>
  <si>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</si>
  <si>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</si>
  <si>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</si>
  <si>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</si>
  <si>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</si>
  <si>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</si>
  <si>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</si>
  <si>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</si>
  <si>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</si>
  <si>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</si>
  <si>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</si>
  <si>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</si>
  <si>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</si>
  <si>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</si>
  <si>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</si>
  <si>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</si>
  <si>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</si>
  <si>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</si>
  <si>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</si>
  <si>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</si>
  <si>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</si>
  <si>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</si>
  <si>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</si>
  <si>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</si>
  <si>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</si>
  <si>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</si>
  <si>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</si>
  <si>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</si>
  <si>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</si>
  <si>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</si>
  <si>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</si>
  <si>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</si>
  <si>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</si>
  <si>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</si>
  <si>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</si>
  <si>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</si>
  <si>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</si>
  <si>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</si>
  <si>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</si>
  <si>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</si>
  <si>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</si>
  <si>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</si>
  <si>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</si>
  <si>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</si>
  <si>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</si>
  <si>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</si>
  <si>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</si>
  <si>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</si>
  <si>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</si>
  <si>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</si>
  <si>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</si>
  <si>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</si>
  <si>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</si>
  <si>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</si>
  <si>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</si>
  <si>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</si>
  <si>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</si>
  <si>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</si>
  <si>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</si>
  <si>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</si>
  <si>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</si>
  <si>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</si>
  <si>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</si>
  <si>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</si>
  <si>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</si>
  <si>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</si>
  <si>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</si>
  <si>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</si>
  <si>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</si>
  <si>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</si>
  <si>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</si>
  <si>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</si>
  <si>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</si>
  <si>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</si>
  <si>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</si>
  <si>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</si>
  <si>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</si>
  <si>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</si>
  <si>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</si>
  <si>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</si>
  <si>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</si>
  <si>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</si>
  <si>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</si>
  <si>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</si>
  <si>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</si>
  <si>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</si>
  <si>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</si>
  <si>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</si>
  <si>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</si>
  <si>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</si>
  <si>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</si>
  <si>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</si>
  <si>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</si>
  <si>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</si>
  <si>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</si>
  <si>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</si>
  <si>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</si>
  <si>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</si>
  <si>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</si>
  <si>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</si>
  <si>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</si>
  <si>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</si>
  <si>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</si>
  <si>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</si>
  <si>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</si>
  <si>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</si>
  <si>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</si>
  <si>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</si>
  <si>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</si>
  <si>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</si>
  <si>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</si>
  <si>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</si>
  <si>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</si>
  <si>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</si>
  <si>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</si>
  <si>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</si>
  <si>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</si>
  <si>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</si>
  <si>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</si>
  <si>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</si>
  <si>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</si>
  <si>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</si>
  <si>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</si>
  <si>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</si>
  <si>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</si>
  <si>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</si>
  <si>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</si>
  <si>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</si>
  <si>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</si>
  <si>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</si>
  <si>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</si>
  <si>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</si>
  <si>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</si>
  <si>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</si>
  <si>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</si>
  <si>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</si>
  <si>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</si>
  <si>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</si>
  <si>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</si>
  <si>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</si>
  <si>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</si>
  <si>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</si>
  <si>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</si>
  <si>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</si>
  <si>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</si>
  <si>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</si>
  <si>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</si>
  <si>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</si>
  <si>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</si>
  <si>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</si>
  <si>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</si>
  <si>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</si>
  <si>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</si>
  <si>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</si>
  <si>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</si>
  <si>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</si>
  <si>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</si>
  <si>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</si>
  <si>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</si>
  <si>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</si>
  <si>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</si>
  <si>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</si>
  <si>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</si>
  <si>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</si>
  <si>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</si>
  <si>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</si>
  <si>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</si>
  <si>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</si>
  <si>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</si>
  <si>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</si>
  <si>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</si>
  <si>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</si>
  <si>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</si>
  <si>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</si>
  <si>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</si>
  <si>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</si>
  <si>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</si>
  <si>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</si>
  <si>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</si>
  <si>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</si>
  <si>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</si>
  <si>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</si>
  <si>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</si>
  <si>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</si>
  <si>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</si>
  <si>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</si>
  <si>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</si>
  <si>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</si>
  <si>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</si>
  <si>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</si>
  <si>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</si>
  <si>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</si>
  <si>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</si>
  <si>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</si>
  <si>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</si>
  <si>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</si>
  <si>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</si>
  <si>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</si>
  <si>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</si>
  <si>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</si>
  <si>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</si>
  <si>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</si>
  <si>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</si>
  <si>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</si>
  <si>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</si>
  <si>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</si>
  <si>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</si>
  <si>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</si>
  <si>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</si>
  <si>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</si>
  <si>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</si>
  <si>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</si>
  <si>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</si>
  <si>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</si>
  <si>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</si>
  <si>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</si>
  <si>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</si>
  <si>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</si>
  <si>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</si>
  <si>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</si>
  <si>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</si>
  <si>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</si>
  <si>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</si>
  <si>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</si>
  <si>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</si>
  <si>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</si>
  <si>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</si>
  <si>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</si>
  <si>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</si>
  <si>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</si>
  <si>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</si>
  <si>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</si>
  <si>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</si>
  <si>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</si>
  <si>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</si>
  <si>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</si>
  <si>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</si>
  <si>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</si>
  <si>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</si>
  <si>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</si>
  <si>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</si>
  <si>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</si>
  <si>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</si>
  <si>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</si>
  <si>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</si>
  <si>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</si>
  <si>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</si>
  <si>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</si>
  <si>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</si>
  <si>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</si>
  <si>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</si>
  <si>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</si>
  <si>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</si>
  <si>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</si>
  <si>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</si>
  <si>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</si>
  <si>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</si>
  <si>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</si>
  <si>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</si>
  <si>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</si>
  <si>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</si>
  <si>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</si>
  <si>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</si>
  <si>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</si>
  <si>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</si>
  <si>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</si>
  <si>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</si>
  <si>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</si>
  <si>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</si>
  <si>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</si>
  <si>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</si>
  <si>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</si>
  <si>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</si>
  <si>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</si>
  <si>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</si>
  <si>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</si>
  <si>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</si>
  <si>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</si>
  <si>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</si>
  <si>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</si>
  <si>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</si>
  <si>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</si>
  <si>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</si>
  <si>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</si>
  <si>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</si>
  <si>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</si>
  <si>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</si>
  <si>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</si>
  <si>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</si>
  <si>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</si>
  <si>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</si>
  <si>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</si>
  <si>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</si>
  <si>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</si>
  <si>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</si>
  <si>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</si>
  <si>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</si>
  <si>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</si>
  <si>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</si>
  <si>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</si>
  <si>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</si>
  <si>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</si>
  <si>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</si>
  <si>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</si>
  <si>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</si>
  <si>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</si>
  <si>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</si>
  <si>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</si>
  <si>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</si>
  <si>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</si>
  <si>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</si>
  <si>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</si>
  <si>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</si>
  <si>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</si>
  <si>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</si>
  <si>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</si>
  <si>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</si>
  <si>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</si>
  <si>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</si>
  <si>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</si>
  <si>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</si>
  <si>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</si>
  <si>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</si>
  <si>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</si>
  <si>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</si>
  <si>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</si>
  <si>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</si>
  <si>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</si>
  <si>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</si>
  <si>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</si>
  <si>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</si>
  <si>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</si>
  <si>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</si>
  <si>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</si>
  <si>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</si>
  <si>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</si>
  <si>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</si>
  <si>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</si>
  <si>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</si>
  <si>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</si>
  <si>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</si>
  <si>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</si>
  <si>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</si>
  <si>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</si>
  <si>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</si>
  <si>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</si>
  <si>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</si>
  <si>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</si>
  <si>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</si>
  <si>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</si>
  <si>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</si>
  <si>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</si>
  <si>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</si>
  <si>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</si>
  <si>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</si>
  <si>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</si>
  <si>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</si>
  <si>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</si>
  <si>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</si>
  <si>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</si>
  <si>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</si>
  <si>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</si>
  <si>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</si>
  <si>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</si>
  <si>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</si>
  <si>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</si>
  <si>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</si>
  <si>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</si>
  <si>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</si>
  <si>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</si>
  <si>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</si>
  <si>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</si>
  <si>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</si>
  <si>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</si>
  <si>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</si>
  <si>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</si>
  <si>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</si>
  <si>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</si>
  <si>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</si>
  <si>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</si>
  <si>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</si>
  <si>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</si>
  <si>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</si>
  <si>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</si>
  <si>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</si>
  <si>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</si>
  <si>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</si>
  <si>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</si>
  <si>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</si>
  <si>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</si>
  <si>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</si>
  <si>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</si>
  <si>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</si>
  <si>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</si>
  <si>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</si>
  <si>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</si>
  <si>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</si>
  <si>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</si>
  <si>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</si>
  <si>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</si>
  <si>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</si>
  <si>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</si>
  <si>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</si>
  <si>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</si>
  <si>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</si>
  <si>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</si>
  <si>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</si>
  <si>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</si>
  <si>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</si>
  <si>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</si>
  <si>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</si>
  <si>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</si>
  <si>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</si>
  <si>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</si>
  <si>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</si>
  <si>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</si>
  <si>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</si>
  <si>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</si>
  <si>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</si>
  <si>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</si>
  <si>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</si>
  <si>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</si>
  <si>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</si>
  <si>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</si>
  <si>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</si>
  <si>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</si>
  <si>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</si>
  <si>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</si>
  <si>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</si>
  <si>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</si>
  <si>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</si>
  <si>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</si>
  <si>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</si>
  <si>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</si>
  <si>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</si>
  <si>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</si>
  <si>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</si>
  <si>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</si>
  <si>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</si>
  <si>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</si>
  <si>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</si>
  <si>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</si>
  <si>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</si>
  <si>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</si>
  <si>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</si>
  <si>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</si>
  <si>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</si>
  <si>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</si>
  <si>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</si>
  <si>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</si>
  <si>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</si>
  <si>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</si>
  <si>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</si>
  <si>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</si>
  <si>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</si>
  <si>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</si>
  <si>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</si>
  <si>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</si>
  <si>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</si>
  <si>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</si>
  <si>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</si>
  <si>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</si>
  <si>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</si>
  <si>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</si>
  <si>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</si>
  <si>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</si>
  <si>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</si>
  <si>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</si>
  <si>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</si>
  <si>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</si>
  <si>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</si>
  <si>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</si>
  <si>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</si>
  <si>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</si>
  <si>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</si>
  <si>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</si>
  <si>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</si>
  <si>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</si>
  <si>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</si>
  <si>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</si>
  <si>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</si>
  <si>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</si>
  <si>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</si>
  <si>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</si>
  <si>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</si>
  <si>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</si>
  <si>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</si>
  <si>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</si>
  <si>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</si>
  <si>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</si>
  <si>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</si>
  <si>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</si>
  <si>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</si>
  <si>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</si>
  <si>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</si>
  <si>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</si>
  <si>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</si>
  <si>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</si>
  <si>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</si>
  <si>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</si>
  <si>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</si>
  <si>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</si>
  <si>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</si>
  <si>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</si>
  <si>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</si>
  <si>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</si>
  <si>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</si>
  <si>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</si>
  <si>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</si>
  <si>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</si>
  <si>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</si>
  <si>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</si>
  <si>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</si>
  <si>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</si>
  <si>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</si>
  <si>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</si>
  <si>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</si>
  <si>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</si>
  <si>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</si>
  <si>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</si>
  <si>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</si>
  <si>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</si>
  <si>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</si>
  <si>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</si>
  <si>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</si>
  <si>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</si>
  <si>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</si>
  <si>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</si>
  <si>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</si>
  <si>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</si>
  <si>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</si>
  <si>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</si>
  <si>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</si>
  <si>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</si>
  <si>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</si>
  <si>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</si>
  <si>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</si>
  <si>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</si>
  <si>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</si>
  <si>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</si>
  <si>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</si>
  <si>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</si>
  <si>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</si>
  <si>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</si>
  <si>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</si>
  <si>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</si>
  <si>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</si>
  <si>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</si>
  <si>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</si>
  <si>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</si>
  <si>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</si>
  <si>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</si>
  <si>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</si>
  <si>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</si>
  <si>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</si>
  <si>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</si>
  <si>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</si>
  <si>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</si>
  <si>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</si>
  <si>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</si>
  <si>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</si>
  <si>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</si>
  <si>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</si>
  <si>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</si>
  <si>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</si>
  <si>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</si>
  <si>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</si>
  <si>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</si>
  <si>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</si>
  <si>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</si>
  <si>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</si>
  <si>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</si>
  <si>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</si>
  <si>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</si>
  <si>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</si>
  <si>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</si>
  <si>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</si>
  <si>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</si>
  <si>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</si>
  <si>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</si>
  <si>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</si>
  <si>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</si>
  <si>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</si>
  <si>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</si>
  <si>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</si>
  <si>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</si>
  <si>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</si>
  <si>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</si>
  <si>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</si>
  <si>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</si>
  <si>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</si>
  <si>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</si>
  <si>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</si>
  <si>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</si>
  <si>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</si>
  <si>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</si>
  <si>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</si>
  <si>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</si>
  <si>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</si>
  <si>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</si>
  <si>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</si>
  <si>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</si>
  <si>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</si>
  <si>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</si>
  <si>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</si>
  <si>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</si>
  <si>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</si>
  <si>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</si>
  <si>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</si>
  <si>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</si>
  <si>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</si>
  <si>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</si>
  <si>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</si>
  <si>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</si>
  <si>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</si>
  <si>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</si>
  <si>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</si>
  <si>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</si>
  <si>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</si>
  <si>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</si>
  <si>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</si>
  <si>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</si>
  <si>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</si>
  <si>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</si>
  <si>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</si>
  <si>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</si>
  <si>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</si>
  <si>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</si>
  <si>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</si>
  <si>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</si>
  <si>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</si>
  <si>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</si>
  <si>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</si>
  <si>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</si>
  <si>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</si>
  <si>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</si>
  <si>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</si>
  <si>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</si>
  <si>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</si>
  <si>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</si>
  <si>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</si>
  <si>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</si>
  <si>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</si>
  <si>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</si>
  <si>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</si>
  <si>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</si>
  <si>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</si>
  <si>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</si>
  <si>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</si>
  <si>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</si>
  <si>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</si>
  <si>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</si>
  <si>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</si>
  <si>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</si>
  <si>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</si>
  <si>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</si>
  <si>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</si>
  <si>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</si>
  <si>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</si>
  <si>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</si>
  <si>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</si>
  <si>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</si>
  <si>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</si>
  <si>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</si>
  <si>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</si>
  <si>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</si>
  <si>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</si>
  <si>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</si>
  <si>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</si>
  <si>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</si>
  <si>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</si>
  <si>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</si>
  <si>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</si>
  <si>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</si>
  <si>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</si>
  <si>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</si>
  <si>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</si>
  <si>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</si>
  <si>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</si>
  <si>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</si>
  <si>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</si>
  <si>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</si>
  <si>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</si>
  <si>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</si>
  <si>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</si>
  <si>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</si>
  <si>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</si>
  <si>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</si>
  <si>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</si>
  <si>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</si>
  <si>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</si>
  <si>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</si>
  <si>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</si>
  <si>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</si>
  <si>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</si>
  <si>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</si>
  <si>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</si>
  <si>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</si>
  <si>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</si>
  <si>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</si>
  <si>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</si>
  <si>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</si>
  <si>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</si>
  <si>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</si>
  <si>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</si>
  <si>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</si>
  <si>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</si>
  <si>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</si>
  <si>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</si>
  <si>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</si>
  <si>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</si>
  <si>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</si>
  <si>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</si>
  <si>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</si>
  <si>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</si>
  <si>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</si>
  <si>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</si>
  <si>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</si>
  <si>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</si>
  <si>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</si>
  <si>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</si>
  <si>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</si>
  <si>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</si>
  <si>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</si>
  <si>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</si>
  <si>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</si>
  <si>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</si>
  <si>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</si>
  <si>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</si>
  <si>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</si>
  <si>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</si>
  <si>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</si>
  <si>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</si>
  <si>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</si>
  <si>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</si>
  <si>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</si>
  <si>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</si>
  <si>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</si>
  <si>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</si>
  <si>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</si>
  <si>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</si>
  <si>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</si>
  <si>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</si>
  <si>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</si>
  <si>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</si>
  <si>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</si>
  <si>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</si>
  <si>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</si>
  <si>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</si>
  <si>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</si>
  <si>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</si>
  <si>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</si>
  <si>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</si>
  <si>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</si>
  <si>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</si>
  <si>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</si>
  <si>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</si>
  <si>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</si>
  <si>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</si>
  <si>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</si>
  <si>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</si>
  <si>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</si>
  <si>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</si>
  <si>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</si>
  <si>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</si>
  <si>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</si>
  <si>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</si>
  <si>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</si>
  <si>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</si>
  <si>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</si>
  <si>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</si>
  <si>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</si>
  <si>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</si>
  <si>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</si>
  <si>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</si>
  <si>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</si>
  <si>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</si>
  <si>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</si>
  <si>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</si>
  <si>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</si>
  <si>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</si>
  <si>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</si>
  <si>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</si>
  <si>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</si>
  <si>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</si>
  <si>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</si>
  <si>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</si>
  <si>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</si>
  <si>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</si>
  <si>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</si>
  <si>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</si>
  <si>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</si>
  <si>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</si>
  <si>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</si>
  <si>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</si>
  <si>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</si>
  <si>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</si>
  <si>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</si>
  <si>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</si>
  <si>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</si>
  <si>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</si>
  <si>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</si>
  <si>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</si>
  <si>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</si>
  <si>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</si>
  <si>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</si>
  <si>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</si>
  <si>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</si>
  <si>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</si>
  <si>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</si>
  <si>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</si>
  <si>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</si>
  <si>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</si>
  <si>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</si>
  <si>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</si>
  <si>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</si>
  <si>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</si>
  <si>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</si>
  <si>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</si>
  <si>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</si>
  <si>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</si>
  <si>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</si>
  <si>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</si>
  <si>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</si>
  <si>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</si>
  <si>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</si>
  <si>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</si>
  <si>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</si>
  <si>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</si>
  <si>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</si>
  <si>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</si>
  <si>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</si>
  <si>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</si>
  <si>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</si>
  <si>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</si>
  <si>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</si>
  <si>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</si>
  <si>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</si>
  <si>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</si>
  <si>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</si>
  <si>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</si>
  <si>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</si>
  <si>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</si>
  <si>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</si>
  <si>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</si>
  <si>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</si>
  <si>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</si>
  <si>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</si>
  <si>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</si>
  <si>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</si>
  <si>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</si>
  <si>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</si>
  <si>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</si>
  <si>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</si>
  <si>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</si>
  <si>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</si>
  <si>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</si>
  <si>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</si>
  <si>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</si>
  <si>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</si>
  <si>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</si>
  <si>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</si>
  <si>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</si>
  <si>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</si>
  <si>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</si>
  <si>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</si>
  <si>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</si>
  <si>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</si>
  <si>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</si>
  <si>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</si>
  <si>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</si>
  <si>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</si>
  <si>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</si>
  <si>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</si>
  <si>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</si>
  <si>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</si>
  <si>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</si>
  <si>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</si>
  <si>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</si>
  <si>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</si>
  <si>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</si>
  <si>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</si>
  <si>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</si>
  <si>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</si>
  <si>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</si>
  <si>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</si>
  <si>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</si>
  <si>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</si>
  <si>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</si>
  <si>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</si>
  <si>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</si>
  <si>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</si>
  <si>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</si>
  <si>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</si>
  <si>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</si>
  <si>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</si>
  <si>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</si>
  <si>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</si>
  <si>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</si>
  <si>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</si>
  <si>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</si>
  <si>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</si>
  <si>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</si>
  <si>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</si>
  <si>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</si>
  <si>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</si>
  <si>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</si>
  <si>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</si>
  <si>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</si>
  <si>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</si>
  <si>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</si>
  <si>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</si>
  <si>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</si>
  <si>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</si>
  <si>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</si>
  <si>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</si>
  <si>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</si>
  <si>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</si>
  <si>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</si>
  <si>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</si>
  <si>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</si>
  <si>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</si>
  <si>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</si>
  <si>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</si>
  <si>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</si>
  <si>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</si>
  <si>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</si>
  <si>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</si>
  <si>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</si>
  <si>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</si>
  <si>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</si>
  <si>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</si>
  <si>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</si>
  <si>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</si>
  <si>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</si>
  <si>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</si>
  <si>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</si>
  <si>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</si>
  <si>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</si>
  <si>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</si>
  <si>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</si>
  <si>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</si>
  <si>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</si>
  <si>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</si>
  <si>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</si>
  <si>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</si>
  <si>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</si>
  <si>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</si>
  <si>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</si>
  <si>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</si>
  <si>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</si>
  <si>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</si>
  <si>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</si>
  <si>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</si>
  <si>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</si>
  <si>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</si>
  <si>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</si>
  <si>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</si>
  <si>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</si>
  <si>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</si>
  <si>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</si>
  <si>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</si>
  <si>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</si>
  <si>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</si>
  <si>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</si>
  <si>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</si>
  <si>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</si>
  <si>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</si>
  <si>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</si>
  <si>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</si>
  <si>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</si>
  <si>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</si>
  <si>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</si>
  <si>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</si>
  <si>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</si>
  <si>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</si>
  <si>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</si>
  <si>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</si>
  <si>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</si>
  <si>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</si>
  <si>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</si>
  <si>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</si>
  <si>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</si>
  <si>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</si>
  <si>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</si>
  <si>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</si>
  <si>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</si>
  <si>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</si>
  <si>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</si>
  <si>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</si>
  <si>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</si>
  <si>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</si>
  <si>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</si>
  <si>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</si>
  <si>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</si>
  <si>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</si>
  <si>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</si>
  <si>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</si>
  <si>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</si>
  <si>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</si>
  <si>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</si>
  <si>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</si>
  <si>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</si>
  <si>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</si>
  <si>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</si>
  <si>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</si>
  <si>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</si>
  <si>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</si>
  <si>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</si>
  <si>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</si>
  <si>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</si>
  <si>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</si>
  <si>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</si>
  <si>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</si>
  <si>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</si>
  <si>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</si>
  <si>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</si>
  <si>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</si>
  <si>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</si>
  <si>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</si>
  <si>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</si>
  <si>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</si>
  <si>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</si>
  <si>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</si>
  <si>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</si>
  <si>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</si>
  <si>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</si>
  <si>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</si>
  <si>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</si>
  <si>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</si>
  <si>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</si>
  <si>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</si>
  <si>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</si>
  <si>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</si>
  <si>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</si>
  <si>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</si>
  <si>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</si>
  <si>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</si>
  <si>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</si>
  <si>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</si>
  <si>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</si>
  <si>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</si>
  <si>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</si>
  <si>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</si>
  <si>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</si>
  <si>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</si>
  <si>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</si>
  <si>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</si>
  <si>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</si>
  <si>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</si>
  <si>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</si>
  <si>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</si>
  <si>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</si>
  <si>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</si>
  <si>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</si>
  <si>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</si>
  <si>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</si>
  <si>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</si>
  <si>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</si>
  <si>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</si>
  <si>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</si>
  <si>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</si>
  <si>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</si>
  <si>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</si>
  <si>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</si>
  <si>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</si>
  <si>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</si>
  <si>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</si>
  <si>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</si>
  <si>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</si>
  <si>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</si>
  <si>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</si>
  <si>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</si>
  <si>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</si>
  <si>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</si>
  <si>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</si>
  <si>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</si>
  <si>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</si>
  <si>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</si>
  <si>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</si>
  <si>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</si>
  <si>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</si>
  <si>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</si>
  <si>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</si>
  <si>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</si>
  <si>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</si>
  <si>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</si>
  <si>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</si>
  <si>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</si>
  <si>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</si>
  <si>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</si>
  <si>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</si>
  <si>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</si>
  <si>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</si>
  <si>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</si>
  <si>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</si>
  <si>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</si>
  <si>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</si>
  <si>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</si>
  <si>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</si>
  <si>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</si>
  <si>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</si>
  <si>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</si>
  <si>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</si>
  <si>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</si>
  <si>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</si>
  <si>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</si>
  <si>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</si>
  <si>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</si>
  <si>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</si>
  <si>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</si>
  <si>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</si>
  <si>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</si>
  <si>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</si>
  <si>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</si>
  <si>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</si>
  <si>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</si>
  <si>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</si>
  <si>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</si>
  <si>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</si>
  <si>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</si>
  <si>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</si>
  <si>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</si>
  <si>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</si>
  <si>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</si>
  <si>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</si>
  <si>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</si>
  <si>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</si>
  <si>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</si>
  <si>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</si>
  <si>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</si>
  <si>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</si>
  <si>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</si>
  <si>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</si>
  <si>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</si>
  <si>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</si>
  <si>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</si>
  <si>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</si>
  <si>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</si>
  <si>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</si>
  <si>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</si>
  <si>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</si>
  <si>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</si>
  <si>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</si>
  <si>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</si>
  <si>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</si>
  <si>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</si>
  <si>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</si>
  <si>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</si>
  <si>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</si>
  <si>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</si>
  <si>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</si>
  <si>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</si>
  <si>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</si>
  <si>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</si>
  <si>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</si>
  <si>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</si>
  <si>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</si>
  <si>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</si>
  <si>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</si>
  <si>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</si>
  <si>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</si>
  <si>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</si>
  <si>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</si>
  <si>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</si>
  <si>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</si>
  <si>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</si>
  <si>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</si>
  <si>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</si>
  <si>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</si>
  <si>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</si>
  <si>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</si>
  <si>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</si>
  <si>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</si>
  <si>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</si>
  <si>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</si>
  <si>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</si>
  <si>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</si>
  <si>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</si>
  <si>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</si>
  <si>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</si>
  <si>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</si>
  <si>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</si>
  <si>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</si>
  <si>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</si>
  <si>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</si>
  <si>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</si>
  <si>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</si>
  <si>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</si>
  <si>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</si>
  <si>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</si>
  <si>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</si>
  <si>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</si>
  <si>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</si>
  <si>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</si>
  <si>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</si>
  <si>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</si>
  <si>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</si>
  <si>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</si>
  <si>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</si>
  <si>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</si>
  <si>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</si>
  <si>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</si>
  <si>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</si>
  <si>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</si>
  <si>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</si>
  <si>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</si>
  <si>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</si>
  <si>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</si>
  <si>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</si>
  <si>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</si>
  <si>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</si>
  <si>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</si>
  <si>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</si>
  <si>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</si>
  <si>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</si>
  <si>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</si>
  <si>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</si>
  <si>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</si>
  <si>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</si>
  <si>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</si>
  <si>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</si>
  <si>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</si>
  <si>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</si>
  <si>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</si>
  <si>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</si>
  <si>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</si>
  <si>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</si>
  <si>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</si>
  <si>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</si>
  <si>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</si>
  <si>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</si>
  <si>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</si>
  <si>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</si>
  <si>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</si>
  <si>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</si>
  <si>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</si>
  <si>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</si>
  <si>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</si>
  <si>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</si>
  <si>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</si>
  <si>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</si>
  <si>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</si>
  <si>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</si>
  <si>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</si>
  <si>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</si>
  <si>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</si>
  <si>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</si>
  <si>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</si>
  <si>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</si>
  <si>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</si>
  <si>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</si>
  <si>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</si>
  <si>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</si>
  <si>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</si>
  <si>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</si>
  <si>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</si>
  <si>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</si>
  <si>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</si>
  <si>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</si>
  <si>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</si>
  <si>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</si>
  <si>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</si>
  <si>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</si>
  <si>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</si>
  <si>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</si>
  <si>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</si>
  <si>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</si>
  <si>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</si>
  <si>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</si>
  <si>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</si>
  <si>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</si>
  <si>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</si>
  <si>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</si>
  <si>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</si>
  <si>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</si>
  <si>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</si>
  <si>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</si>
  <si>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</si>
  <si>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</si>
  <si>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</si>
  <si>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</si>
  <si>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</si>
  <si>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</si>
  <si>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</si>
  <si>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</si>
  <si>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</si>
  <si>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</si>
  <si>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</si>
  <si>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</si>
  <si>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</si>
  <si>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</si>
  <si>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</si>
  <si>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</si>
  <si>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</si>
  <si>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</si>
  <si>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</si>
  <si>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</si>
  <si>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</si>
  <si>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</si>
  <si>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</si>
  <si>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</si>
  <si>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</si>
  <si>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</si>
  <si>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</si>
  <si>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</si>
  <si>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</si>
  <si>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</si>
  <si>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</si>
  <si>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</si>
  <si>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</si>
  <si>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</si>
  <si>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</si>
  <si>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</si>
  <si>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</si>
  <si>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</si>
  <si>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</si>
  <si>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</si>
  <si>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</si>
  <si>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</si>
  <si>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</si>
  <si>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</si>
  <si>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</si>
  <si>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</si>
  <si>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</si>
  <si>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</si>
  <si>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</si>
  <si>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</si>
  <si>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</si>
  <si>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</si>
  <si>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</si>
  <si>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</si>
  <si>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</si>
  <si>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</si>
  <si>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</si>
  <si>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</si>
  <si>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</si>
  <si>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</si>
  <si>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</si>
  <si>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</si>
  <si>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</si>
  <si>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</si>
  <si>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</si>
  <si>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</si>
  <si>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</si>
  <si>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</si>
  <si>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</si>
  <si>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</si>
  <si>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</si>
  <si>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</si>
  <si>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</si>
  <si>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</si>
  <si>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</si>
  <si>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</si>
  <si>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</si>
  <si>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</si>
  <si>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</si>
  <si>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</si>
  <si>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</si>
  <si>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</si>
  <si>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</si>
  <si>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</si>
  <si>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</si>
  <si>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</si>
  <si>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</si>
  <si>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</si>
  <si>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</si>
  <si>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</si>
  <si>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</si>
  <si>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</si>
  <si>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</si>
  <si>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</si>
  <si>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</si>
  <si>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</si>
  <si>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</si>
  <si>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</si>
  <si>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</si>
  <si>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</si>
  <si>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</si>
  <si>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</si>
  <si>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</si>
  <si>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</si>
  <si>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</si>
  <si>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</si>
  <si>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</si>
  <si>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</si>
  <si>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</si>
  <si>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</si>
  <si>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</si>
  <si>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</si>
  <si>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</si>
  <si>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</si>
  <si>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</si>
  <si>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</si>
  <si>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</si>
  <si>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</si>
  <si>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</si>
  <si>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</si>
  <si>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</si>
  <si>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</si>
  <si>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</si>
  <si>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</si>
  <si>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</si>
  <si>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</si>
  <si>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</si>
  <si>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</si>
  <si>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</si>
  <si>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</si>
  <si>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</si>
  <si>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</si>
  <si>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</si>
  <si>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</si>
  <si>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</si>
  <si>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</si>
  <si>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</si>
  <si>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</si>
  <si>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</si>
  <si>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</si>
  <si>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</si>
  <si>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</si>
  <si>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</si>
  <si>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</si>
  <si>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</si>
  <si>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</si>
  <si>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</si>
  <si>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</si>
  <si>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</si>
  <si>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</si>
  <si>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</si>
  <si>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</si>
  <si>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</si>
  <si>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</si>
  <si>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</si>
  <si>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</si>
  <si>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</si>
  <si>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</si>
  <si>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</si>
  <si>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</si>
  <si>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</si>
  <si>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</si>
  <si>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</si>
  <si>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</si>
  <si>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</si>
  <si>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</si>
  <si>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</si>
  <si>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</si>
  <si>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</si>
  <si>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</si>
  <si>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</si>
  <si>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</si>
  <si>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</si>
  <si>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</si>
  <si>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</si>
  <si>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</si>
  <si>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</si>
  <si>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</si>
  <si>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</si>
  <si>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</si>
  <si>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</si>
  <si>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</si>
  <si>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</si>
  <si>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</si>
  <si>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</si>
  <si>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</si>
  <si>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</si>
  <si>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</si>
  <si>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</si>
  <si>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</si>
  <si>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</si>
  <si>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</si>
  <si>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</si>
  <si>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</si>
  <si>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</si>
  <si>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</si>
  <si>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</si>
  <si>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</si>
  <si>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</si>
  <si>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</si>
  <si>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</si>
  <si>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</si>
  <si>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</si>
  <si>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</si>
  <si>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</si>
  <si>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</si>
  <si>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</si>
  <si>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</si>
  <si>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</si>
  <si>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</si>
  <si>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</si>
  <si>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</si>
  <si>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</si>
  <si>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</si>
  <si>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</si>
  <si>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</si>
  <si>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</si>
  <si>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</si>
  <si>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</si>
  <si>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</si>
  <si>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</si>
  <si>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</si>
  <si>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</si>
  <si>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</si>
  <si>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</si>
  <si>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</si>
  <si>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</si>
  <si>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</si>
  <si>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</si>
  <si>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</si>
  <si>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</si>
  <si>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</si>
  <si>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</si>
  <si>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</si>
  <si>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</si>
  <si>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</si>
  <si>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</si>
  <si>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</si>
  <si>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</si>
  <si>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</si>
  <si>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</si>
  <si>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</si>
  <si>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</si>
  <si>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</si>
  <si>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</si>
  <si>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</si>
  <si>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</si>
  <si>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</si>
  <si>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</si>
  <si>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</si>
  <si>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</si>
  <si>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</si>
  <si>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</si>
  <si>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</si>
  <si>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</si>
  <si>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</si>
  <si>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</si>
  <si>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</si>
  <si>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</si>
  <si>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</si>
  <si>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</si>
  <si>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</si>
  <si>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</si>
  <si>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</si>
  <si>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</si>
  <si>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</si>
  <si>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</si>
  <si>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</si>
  <si>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</si>
  <si>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</si>
  <si>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</si>
  <si>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</si>
  <si>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</si>
  <si>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</si>
  <si>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</si>
  <si>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</si>
  <si>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</si>
  <si>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</si>
  <si>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</si>
  <si>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</si>
  <si>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</si>
  <si>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</si>
  <si>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</si>
  <si>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</si>
  <si>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</si>
  <si>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</si>
  <si>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</si>
  <si>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</si>
  <si>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</si>
  <si>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</si>
  <si>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</si>
  <si>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</si>
  <si>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</si>
  <si>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</si>
  <si>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</si>
  <si>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</si>
  <si>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</si>
  <si>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</si>
  <si>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</si>
  <si>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</si>
  <si>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</si>
  <si>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</si>
  <si>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</si>
  <si>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</si>
  <si>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</si>
  <si>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</si>
  <si>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</si>
  <si>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</si>
  <si>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</si>
  <si>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</si>
  <si>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</si>
  <si>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</si>
  <si>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</si>
  <si>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</si>
  <si>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</si>
  <si>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</si>
  <si>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</si>
  <si>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</si>
  <si>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</si>
  <si>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</si>
  <si>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</si>
  <si>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</si>
  <si>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</si>
  <si>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</si>
  <si>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</si>
  <si>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</si>
  <si>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</si>
  <si>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</si>
  <si>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</si>
  <si>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</si>
  <si>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</si>
  <si>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</si>
  <si>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</si>
  <si>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</si>
  <si>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</si>
  <si>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</si>
  <si>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</si>
  <si>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</si>
  <si>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</si>
  <si>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</si>
  <si>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</si>
  <si>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</si>
  <si>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</si>
  <si>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</si>
  <si>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</si>
  <si>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</si>
  <si>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</si>
  <si>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</si>
  <si>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</si>
  <si>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</si>
  <si>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</si>
  <si>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</si>
  <si>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</si>
  <si>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</si>
  <si>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</si>
  <si>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</si>
  <si>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</si>
  <si>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</si>
  <si>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</si>
  <si>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</si>
  <si>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</si>
  <si>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</si>
  <si>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</si>
  <si>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</si>
  <si>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</si>
  <si>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</si>
  <si>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</si>
  <si>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</si>
  <si>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</si>
  <si>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</si>
  <si>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</si>
  <si>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</si>
  <si>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</si>
  <si>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</si>
  <si>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</si>
  <si>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</si>
  <si>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</si>
  <si>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</si>
  <si>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</si>
  <si>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</si>
  <si>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</si>
  <si>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</si>
  <si>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</si>
  <si>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</si>
  <si>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</si>
  <si>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</si>
  <si>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</si>
  <si>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</si>
  <si>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</si>
  <si>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</si>
  <si>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</si>
  <si>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</si>
  <si>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</si>
  <si>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</si>
  <si>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</si>
  <si>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</si>
  <si>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</si>
  <si>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</si>
  <si>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</si>
  <si>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</si>
  <si>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</si>
  <si>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</si>
  <si>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</si>
  <si>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</si>
  <si>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</si>
  <si>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</si>
  <si>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</si>
  <si>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</si>
  <si>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</si>
  <si>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</si>
  <si>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</si>
  <si>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</si>
  <si>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</si>
  <si>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</si>
  <si>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</si>
  <si>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</si>
  <si>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</si>
  <si>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</si>
  <si>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</si>
  <si>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</si>
  <si>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</si>
  <si>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</si>
  <si>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</si>
  <si>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</si>
  <si>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</si>
  <si>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</si>
  <si>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</si>
  <si>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</si>
  <si>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</si>
  <si>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</si>
  <si>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</si>
  <si>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</si>
  <si>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</si>
  <si>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</si>
  <si>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</si>
  <si>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</si>
  <si>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</si>
  <si>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</si>
  <si>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</si>
  <si>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</si>
  <si>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</si>
  <si>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</si>
  <si>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</si>
  <si>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</si>
  <si>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</si>
  <si>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</si>
  <si>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</si>
  <si>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</si>
  <si>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</si>
  <si>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</si>
  <si>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</si>
  <si>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</si>
  <si>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</si>
  <si>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</si>
  <si>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</si>
  <si>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</si>
  <si>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</si>
  <si>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</si>
  <si>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</si>
  <si>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</si>
  <si>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</si>
  <si>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</si>
  <si>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</si>
  <si>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</si>
  <si>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</si>
  <si>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</si>
  <si>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</si>
  <si>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</si>
  <si>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</si>
  <si>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</si>
  <si>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</si>
  <si>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</si>
  <si>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</si>
  <si>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</si>
  <si>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</si>
  <si>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</si>
  <si>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</si>
  <si>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</si>
  <si>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</si>
  <si>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</si>
  <si>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</si>
  <si>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</si>
  <si>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</si>
  <si>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</si>
  <si>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</si>
  <si>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</si>
  <si>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</si>
  <si>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</si>
  <si>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</si>
  <si>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</si>
  <si>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</si>
  <si>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</si>
  <si>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</si>
  <si>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</si>
  <si>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</si>
  <si>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</si>
  <si>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</si>
  <si>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</si>
  <si>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</si>
  <si>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</si>
  <si>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</si>
  <si>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</si>
  <si>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</si>
  <si>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</si>
  <si>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</si>
  <si>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</si>
  <si>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</si>
  <si>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</si>
  <si>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</si>
  <si>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</si>
  <si>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</si>
  <si>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</si>
  <si>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</si>
  <si>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</si>
  <si>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</si>
  <si>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</si>
  <si>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</si>
  <si>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</si>
  <si>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</si>
  <si>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</si>
  <si>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</si>
  <si>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</si>
  <si>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</si>
  <si>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</si>
  <si>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</si>
  <si>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</si>
  <si>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</si>
  <si>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</si>
  <si>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</si>
  <si>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</si>
  <si>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</si>
  <si>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</si>
  <si>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</si>
  <si>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</si>
  <si>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</si>
  <si>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</si>
  <si>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</si>
  <si>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</si>
  <si>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</si>
  <si>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</si>
  <si>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</si>
  <si>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</si>
  <si>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</si>
  <si>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</si>
  <si>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</si>
  <si>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</si>
  <si>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</si>
  <si>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</si>
  <si>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</si>
  <si>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</si>
  <si>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</si>
  <si>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</si>
  <si>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</si>
  <si>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</si>
  <si>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</si>
  <si>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</si>
  <si>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</si>
  <si>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</si>
  <si>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</si>
  <si>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</si>
  <si>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</si>
  <si>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</si>
  <si>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</si>
  <si>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</si>
  <si>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</si>
  <si>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</si>
  <si>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</si>
  <si>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</si>
  <si>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</si>
  <si>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</si>
  <si>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</si>
  <si>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</si>
  <si>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</si>
  <si>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</si>
  <si>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</si>
  <si>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</si>
  <si>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</si>
  <si>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</si>
  <si>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</si>
  <si>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</si>
  <si>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</si>
  <si>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</si>
  <si>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</si>
  <si>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</si>
  <si>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</si>
  <si>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</si>
  <si>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</si>
  <si>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</si>
  <si>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</si>
  <si>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</si>
  <si>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</si>
  <si>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</si>
  <si>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</si>
  <si>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</si>
  <si>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</si>
  <si>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</si>
  <si>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</si>
  <si>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</si>
  <si>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</si>
  <si>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</si>
  <si>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</si>
  <si>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</si>
  <si>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</si>
  <si>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</si>
  <si>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</si>
  <si>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</si>
  <si>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</si>
  <si>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</si>
  <si>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</si>
  <si>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</si>
  <si>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</si>
  <si>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</si>
  <si>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</si>
  <si>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</si>
  <si>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</si>
  <si>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</si>
  <si>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</si>
  <si>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</si>
  <si>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</si>
  <si>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</si>
  <si>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</si>
  <si>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</si>
  <si>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</si>
  <si>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</si>
  <si>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</si>
  <si>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</si>
  <si>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</si>
  <si>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</si>
  <si>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</si>
  <si>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</si>
  <si>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</si>
  <si>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</si>
  <si>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</si>
  <si>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</si>
  <si>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</si>
  <si>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</si>
  <si>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</si>
  <si>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</si>
  <si>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</si>
  <si>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</si>
  <si>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</si>
  <si>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</si>
  <si>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</si>
  <si>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</si>
  <si>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</si>
  <si>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</si>
  <si>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</si>
  <si>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</si>
  <si>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</si>
  <si>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</si>
  <si>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</si>
  <si>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</si>
  <si>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</si>
  <si>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</si>
  <si>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</si>
  <si>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</si>
  <si>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</si>
  <si>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</si>
  <si>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</si>
  <si>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</si>
  <si>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</si>
  <si>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</si>
  <si>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</si>
  <si>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</si>
  <si>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</si>
  <si>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</si>
  <si>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</si>
  <si>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</si>
  <si>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</si>
  <si>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</si>
  <si>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</si>
  <si>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</si>
  <si>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</si>
  <si>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</si>
  <si>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</si>
  <si>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</si>
  <si>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</si>
  <si>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</si>
  <si>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</si>
  <si>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</si>
  <si>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</si>
  <si>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</si>
  <si>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</si>
  <si>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</si>
  <si>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</si>
  <si>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</si>
  <si>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</si>
  <si>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</si>
  <si>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</si>
  <si>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</si>
  <si>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</si>
  <si>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</si>
  <si>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</si>
  <si>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</si>
  <si>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</si>
  <si>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</si>
  <si>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</si>
  <si>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</si>
  <si>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</si>
  <si>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</si>
  <si>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</si>
  <si>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</si>
  <si>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</si>
  <si>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</si>
  <si>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</si>
  <si>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</si>
  <si>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</si>
  <si>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</si>
  <si>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</si>
  <si>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</si>
  <si>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</si>
  <si>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</si>
  <si>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</si>
  <si>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</si>
  <si>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</si>
  <si>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</si>
  <si>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</si>
  <si>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</si>
  <si>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</si>
  <si>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</si>
  <si>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</si>
  <si>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</si>
  <si>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</si>
  <si>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</si>
  <si>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</si>
  <si>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</si>
  <si>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</si>
  <si>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</si>
  <si>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</si>
  <si>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</si>
  <si>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</si>
  <si>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</si>
  <si>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</si>
  <si>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</si>
  <si>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</si>
  <si>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</si>
  <si>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</si>
  <si>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</si>
  <si>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</si>
  <si>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</si>
  <si>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</si>
  <si>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</si>
  <si>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</si>
  <si>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</si>
  <si>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</si>
  <si>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</si>
  <si>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</si>
  <si>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</si>
  <si>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</si>
  <si>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</si>
  <si>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</si>
  <si>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</si>
  <si>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</si>
  <si>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</si>
  <si>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</si>
  <si>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</si>
  <si>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</si>
  <si>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</si>
  <si>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</si>
  <si>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</si>
  <si>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</si>
  <si>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</si>
  <si>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</si>
  <si>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</si>
  <si>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</si>
  <si>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</si>
  <si>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</si>
  <si>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</si>
  <si>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</si>
  <si>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</si>
  <si>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</si>
  <si>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</si>
  <si>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</si>
  <si>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</si>
  <si>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</si>
  <si>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</si>
  <si>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</si>
  <si>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</si>
  <si>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</si>
  <si>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</si>
  <si>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</si>
  <si>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</si>
  <si>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</si>
  <si>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</si>
  <si>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</si>
  <si>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</si>
  <si>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</si>
  <si>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</si>
  <si>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</si>
  <si>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</si>
  <si>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</si>
  <si>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</si>
  <si>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</si>
  <si>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</si>
  <si>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</si>
  <si>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</si>
  <si>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</si>
  <si>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</si>
  <si>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</si>
  <si>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</si>
  <si>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</si>
  <si>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</si>
  <si>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</si>
  <si>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</si>
  <si>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</si>
  <si>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</si>
  <si>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</si>
  <si>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</si>
  <si>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</si>
  <si>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</si>
  <si>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</si>
  <si>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</si>
  <si>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</si>
  <si>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</si>
  <si>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</si>
  <si>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</si>
  <si>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</si>
  <si>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</si>
  <si>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</si>
  <si>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</si>
  <si>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</si>
  <si>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</si>
  <si>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</si>
  <si>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</si>
  <si>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</si>
  <si>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</si>
  <si>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</si>
  <si>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</si>
  <si>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</si>
  <si>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</si>
  <si>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</si>
  <si>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</si>
  <si>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</si>
  <si>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</si>
  <si>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</si>
  <si>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</si>
  <si>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</si>
  <si>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</si>
  <si>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</si>
  <si>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</si>
  <si>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</si>
  <si>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</si>
  <si>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</si>
  <si>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</si>
  <si>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</si>
  <si>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</si>
  <si>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</si>
  <si>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</si>
  <si>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</si>
  <si>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</si>
  <si>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</si>
  <si>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</si>
  <si>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</si>
  <si>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</si>
  <si>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</si>
  <si>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</si>
  <si>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</si>
  <si>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</si>
  <si>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</si>
  <si>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</si>
  <si>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</si>
  <si>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</si>
  <si>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</si>
  <si>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</si>
  <si>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</si>
  <si>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</si>
  <si>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</si>
  <si>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</si>
  <si>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</si>
  <si>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</si>
  <si>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</si>
  <si>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</si>
  <si>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</si>
  <si>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</si>
  <si>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</si>
  <si>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</si>
  <si>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</si>
  <si>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</si>
  <si>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</si>
  <si>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</si>
  <si>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</si>
  <si>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</si>
  <si>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</si>
  <si>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</si>
  <si>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</si>
  <si>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</si>
  <si>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</si>
  <si>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</si>
  <si>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</si>
  <si>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</si>
  <si>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</si>
  <si>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</si>
  <si>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</si>
  <si>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</si>
  <si>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</si>
  <si>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</si>
  <si>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</si>
  <si>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</si>
  <si>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</si>
  <si>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</si>
  <si>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</si>
  <si>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</si>
  <si>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</si>
  <si>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</si>
  <si>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</si>
  <si>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</si>
  <si>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</si>
  <si>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</si>
  <si>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</si>
  <si>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</si>
  <si>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</si>
  <si>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</si>
  <si>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</si>
  <si>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</si>
  <si>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</si>
  <si>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</si>
  <si>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</si>
  <si>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</si>
  <si>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</si>
  <si>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</si>
  <si>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</si>
  <si>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</si>
  <si>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</si>
  <si>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</si>
  <si>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</si>
  <si>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</si>
  <si>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</si>
  <si>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</si>
  <si>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</si>
  <si>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</si>
  <si>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</si>
  <si>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</si>
  <si>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</si>
  <si>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</si>
  <si>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</si>
  <si>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</si>
  <si>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</si>
  <si>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</si>
  <si>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</si>
  <si>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</si>
  <si>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</si>
  <si>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</si>
  <si>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</si>
  <si>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</si>
  <si>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</si>
  <si>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</si>
  <si>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</si>
  <si>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</si>
  <si>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</si>
  <si>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</si>
  <si>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</si>
  <si>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</si>
  <si>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</si>
  <si>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</si>
  <si>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</si>
  <si>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</si>
  <si>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</si>
  <si>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</si>
  <si>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</si>
  <si>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</si>
  <si>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</si>
  <si>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</si>
  <si>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</si>
  <si>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</si>
  <si>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</si>
  <si>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</si>
  <si>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</si>
  <si>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</si>
  <si>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</si>
  <si>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</si>
  <si>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</si>
  <si>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</si>
  <si>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</si>
  <si>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</si>
  <si>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</si>
  <si>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</si>
  <si>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</si>
  <si>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</si>
  <si>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</si>
  <si>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</si>
  <si>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</si>
  <si>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</si>
  <si>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</si>
  <si>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</si>
  <si>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</si>
  <si>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</si>
  <si>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</si>
  <si>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</si>
  <si>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</si>
  <si>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</si>
  <si>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</si>
  <si>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</si>
  <si>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</si>
  <si>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</si>
  <si>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</si>
  <si>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</si>
  <si>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</si>
  <si>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</si>
  <si>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</si>
  <si>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</si>
  <si>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</si>
  <si>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</si>
  <si>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</si>
  <si>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</si>
  <si>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</si>
  <si>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</si>
  <si>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</si>
  <si>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</si>
  <si>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</si>
  <si>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</si>
  <si>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</si>
  <si>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</si>
  <si>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</si>
  <si>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</si>
  <si>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</si>
  <si>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</si>
  <si>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</si>
  <si>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</si>
  <si>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</si>
  <si>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</si>
  <si>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</si>
  <si>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</si>
  <si>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</si>
  <si>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</si>
  <si>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</si>
  <si>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</si>
  <si>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</si>
  <si>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</si>
  <si>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</si>
  <si>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</si>
  <si>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</si>
  <si>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</si>
  <si>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</si>
  <si>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</si>
  <si>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</si>
  <si>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</si>
  <si>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</si>
  <si>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</si>
  <si>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</si>
  <si>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</si>
  <si>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</si>
  <si>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</si>
  <si>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</si>
  <si>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</si>
  <si>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</si>
  <si>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</si>
  <si>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</si>
  <si>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</si>
  <si>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</si>
  <si>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</si>
  <si>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</si>
  <si>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</si>
  <si>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</si>
  <si>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</si>
  <si>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</si>
  <si>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</si>
  <si>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</si>
  <si>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</si>
  <si>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</si>
  <si>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</si>
  <si>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</si>
  <si>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</si>
  <si>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</si>
  <si>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</si>
  <si>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</si>
  <si>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</si>
  <si>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</si>
  <si>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</si>
  <si>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</si>
  <si>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</si>
  <si>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</si>
  <si>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</si>
  <si>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</si>
  <si>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</si>
  <si>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</si>
  <si>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</si>
  <si>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</si>
  <si>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</si>
  <si>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</si>
  <si>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</si>
  <si>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</si>
  <si>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</si>
  <si>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</si>
  <si>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</si>
  <si>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</si>
  <si>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</si>
  <si>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</si>
  <si>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</si>
  <si>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</si>
  <si>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</si>
  <si>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</si>
  <si>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</si>
  <si>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</si>
  <si>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</si>
  <si>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</si>
  <si>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</si>
  <si>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</si>
  <si>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</si>
  <si>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</si>
  <si>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</si>
  <si>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</si>
  <si>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</si>
  <si>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</si>
  <si>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</si>
  <si>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</si>
  <si>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</si>
  <si>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</si>
  <si>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</si>
  <si>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</si>
  <si>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</si>
  <si>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</si>
  <si>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</si>
  <si>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</si>
  <si>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</si>
  <si>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</si>
  <si>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</si>
  <si>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</si>
  <si>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</si>
  <si>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</si>
  <si>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</si>
  <si>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</si>
  <si>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</si>
  <si>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</si>
  <si>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</si>
  <si>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</si>
  <si>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</si>
  <si>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</si>
  <si>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</si>
  <si>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</si>
  <si>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</si>
  <si>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</si>
  <si>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</si>
  <si>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</si>
  <si>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</si>
  <si>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</si>
  <si>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</si>
  <si>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</si>
  <si>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</si>
  <si>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</si>
  <si>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</si>
  <si>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</si>
  <si>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</si>
  <si>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</si>
  <si>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</si>
  <si>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</si>
  <si>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</si>
  <si>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</si>
  <si>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</si>
  <si>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</si>
  <si>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</si>
  <si>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</si>
  <si>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</si>
  <si>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</si>
  <si>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</si>
  <si>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</si>
  <si>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</si>
  <si>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</si>
  <si>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</si>
  <si>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</si>
  <si>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</si>
  <si>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</si>
  <si>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</si>
  <si>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</si>
  <si>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</si>
  <si>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</si>
  <si>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</si>
  <si>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</si>
  <si>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</si>
  <si>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</si>
  <si>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</si>
  <si>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</si>
  <si>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</si>
  <si>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</si>
  <si>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</si>
  <si>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</si>
  <si>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</si>
  <si>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</si>
  <si>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</si>
  <si>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</si>
  <si>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</si>
  <si>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</si>
  <si>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</si>
  <si>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</si>
  <si>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</si>
  <si>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</si>
  <si>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</si>
  <si>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</si>
  <si>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</si>
  <si>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</si>
  <si>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</si>
  <si>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</si>
  <si>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</si>
  <si>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</si>
  <si>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</si>
  <si>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</si>
  <si>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</si>
  <si>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</si>
  <si>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</si>
  <si>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</si>
  <si>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</si>
  <si>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</si>
  <si>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</si>
  <si>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</si>
  <si>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</si>
  <si>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</si>
  <si>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</si>
  <si>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</si>
  <si>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</si>
  <si>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</si>
  <si>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</si>
  <si>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</si>
  <si>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</si>
  <si>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</si>
  <si>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</si>
  <si>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</si>
  <si>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</si>
  <si>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</si>
  <si>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</si>
  <si>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</si>
  <si>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</si>
  <si>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</si>
  <si>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</si>
  <si>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</si>
  <si>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</si>
  <si>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</si>
  <si>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</si>
  <si>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</si>
  <si>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</si>
  <si>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</si>
  <si>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</si>
  <si>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</si>
  <si>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</si>
  <si>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</si>
  <si>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</si>
  <si>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</si>
  <si>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</si>
  <si>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</si>
  <si>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</si>
  <si>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</si>
  <si>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</si>
  <si>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</si>
  <si>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</si>
  <si>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</si>
  <si>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</si>
  <si>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</si>
  <si>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</si>
  <si>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</si>
  <si>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</si>
  <si>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</si>
  <si>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</si>
  <si>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</si>
  <si>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</si>
  <si>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</si>
  <si>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</si>
  <si>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</si>
  <si>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</si>
  <si>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</si>
  <si>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</si>
  <si>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</si>
  <si>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</si>
  <si>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</si>
  <si>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</si>
  <si>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</si>
  <si>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</si>
  <si>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</si>
  <si>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</si>
  <si>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</si>
  <si>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</si>
  <si>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</si>
  <si>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</si>
  <si>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</si>
  <si>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</si>
  <si>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</si>
  <si>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</si>
  <si>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</si>
  <si>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</si>
  <si>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</si>
  <si>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</si>
  <si>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</si>
  <si>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</si>
  <si>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</si>
  <si>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</si>
  <si>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</si>
  <si>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</si>
  <si>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</si>
  <si>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</si>
  <si>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</si>
  <si>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</si>
  <si>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</si>
  <si>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</si>
  <si>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</si>
  <si>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</si>
  <si>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</si>
  <si>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</si>
  <si>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</si>
  <si>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</si>
  <si>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</si>
  <si>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</si>
  <si>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</si>
  <si>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</si>
  <si>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</si>
  <si>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</si>
  <si>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</si>
  <si>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</si>
  <si>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</si>
  <si>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</si>
  <si>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</si>
  <si>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</si>
  <si>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</si>
  <si>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</si>
  <si>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</si>
  <si>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</si>
  <si>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</si>
  <si>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</si>
  <si>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</si>
  <si>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</si>
  <si>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</si>
  <si>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</si>
  <si>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</si>
  <si>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</si>
  <si>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</si>
  <si>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</si>
  <si>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</si>
  <si>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</si>
  <si>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</si>
  <si>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</si>
  <si>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</si>
  <si>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</si>
  <si>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</si>
  <si>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</si>
  <si>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</si>
  <si>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</si>
  <si>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</si>
  <si>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</si>
  <si>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</si>
  <si>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</si>
  <si>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</si>
  <si>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</si>
  <si>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</si>
  <si>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</si>
  <si>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</si>
  <si>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</si>
  <si>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</si>
  <si>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</si>
  <si>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</si>
  <si>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</si>
  <si>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</si>
  <si>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</si>
  <si>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</si>
  <si>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</si>
  <si>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</si>
  <si>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</si>
  <si>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</si>
  <si>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</si>
  <si>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</si>
  <si>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</si>
  <si>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</si>
  <si>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</si>
  <si>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</si>
  <si>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</si>
  <si>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</si>
  <si>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</si>
  <si>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</si>
  <si>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</si>
  <si>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</si>
  <si>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</si>
  <si>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</si>
  <si>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</si>
  <si>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</si>
  <si>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</si>
  <si>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</si>
  <si>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</si>
  <si>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</si>
  <si>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</si>
  <si>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</si>
  <si>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</si>
  <si>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</si>
  <si>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</si>
  <si>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</si>
  <si>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</si>
  <si>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</si>
  <si>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</si>
  <si>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</si>
  <si>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</si>
  <si>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</si>
  <si>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</si>
  <si>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</si>
  <si>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</si>
  <si>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</si>
  <si>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</si>
  <si>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</si>
  <si>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</si>
  <si>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</si>
  <si>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</si>
  <si>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</si>
  <si>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</si>
  <si>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</si>
  <si>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</si>
  <si>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</si>
  <si>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</si>
  <si>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</si>
  <si>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</si>
  <si>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</si>
  <si>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</si>
  <si>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</si>
  <si>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</si>
  <si>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</si>
  <si>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</si>
  <si>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</si>
  <si>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</si>
  <si>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</si>
  <si>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</si>
  <si>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</si>
  <si>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</si>
  <si>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</si>
  <si>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</si>
  <si>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</si>
  <si>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</si>
  <si>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</si>
  <si>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</si>
  <si>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</si>
  <si>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</si>
  <si>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</si>
  <si>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</si>
  <si>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</si>
  <si>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</si>
  <si>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</si>
  <si>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</si>
  <si>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</si>
  <si>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</si>
  <si>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</si>
  <si>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</si>
  <si>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</si>
  <si>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</si>
  <si>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</si>
  <si>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</si>
  <si>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</si>
  <si>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</si>
  <si>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</si>
  <si>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</si>
  <si>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</si>
  <si>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</si>
  <si>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</si>
  <si>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</si>
  <si>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</si>
  <si>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</si>
  <si>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</si>
  <si>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</si>
  <si>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</si>
  <si>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</si>
  <si>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</si>
  <si>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</si>
  <si>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</si>
  <si>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</si>
  <si>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</si>
  <si>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</si>
  <si>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</si>
  <si>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</si>
  <si>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</si>
  <si>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</si>
  <si>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</si>
  <si>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</si>
  <si>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</si>
  <si>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</si>
  <si>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</si>
  <si>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</si>
  <si>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</si>
  <si>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</si>
  <si>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</si>
  <si>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</si>
  <si>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</si>
  <si>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</si>
  <si>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</si>
  <si>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</si>
  <si>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</si>
  <si>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</si>
  <si>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</si>
  <si>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</si>
  <si>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</si>
  <si>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</si>
  <si>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</si>
  <si>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</si>
  <si>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</si>
  <si>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</si>
  <si>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</si>
  <si>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</si>
  <si>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</si>
  <si>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</si>
  <si>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</si>
  <si>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</si>
  <si>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</si>
  <si>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</si>
  <si>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</si>
  <si>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</si>
  <si>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</si>
  <si>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</si>
  <si>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</si>
  <si>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</si>
  <si>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</si>
  <si>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</si>
  <si>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</si>
  <si>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</si>
  <si>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</si>
  <si>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</si>
  <si>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</si>
  <si>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</si>
  <si>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</si>
  <si>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</si>
  <si>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</si>
  <si>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</si>
  <si>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</si>
  <si>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</si>
  <si>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</si>
  <si>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</si>
  <si>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</si>
  <si>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</si>
  <si>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</si>
  <si>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</si>
  <si>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</si>
  <si>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</si>
  <si>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</si>
  <si>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</si>
  <si>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</si>
  <si>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</si>
  <si>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</si>
  <si>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</si>
  <si>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</si>
  <si>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</si>
  <si>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</si>
  <si>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</si>
  <si>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</si>
  <si>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</si>
  <si>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</si>
  <si>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</si>
  <si>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</si>
  <si>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</si>
  <si>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</si>
  <si>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</si>
  <si>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</si>
  <si>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</si>
  <si>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</si>
  <si>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</si>
  <si>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</si>
  <si>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</si>
  <si>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</si>
  <si>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</si>
  <si>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</si>
  <si>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</si>
  <si>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</si>
  <si>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</si>
  <si>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</si>
  <si>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</si>
  <si>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</si>
  <si>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</si>
  <si>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</si>
  <si>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</si>
  <si>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</si>
  <si>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</si>
  <si>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</si>
  <si>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</si>
  <si>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</si>
  <si>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</si>
  <si>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</si>
  <si>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</si>
  <si>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</si>
  <si>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</si>
  <si>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</si>
  <si>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</si>
  <si>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</si>
  <si>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</si>
  <si>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</si>
  <si>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</si>
  <si>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</si>
  <si>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</si>
  <si>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</si>
  <si>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</si>
  <si>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</si>
  <si>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</si>
  <si>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</si>
  <si>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</si>
  <si>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</si>
  <si>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</si>
  <si>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</si>
  <si>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</si>
  <si>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</si>
  <si>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</si>
  <si>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</si>
  <si>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</si>
  <si>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</si>
  <si>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</si>
  <si>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</si>
  <si>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</si>
  <si>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</si>
  <si>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</si>
  <si>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</si>
  <si>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</si>
  <si>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</si>
  <si>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</si>
  <si>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</si>
  <si>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</si>
  <si>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</si>
  <si>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</si>
  <si>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</si>
  <si>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</si>
  <si>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</si>
  <si>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</si>
  <si>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</si>
  <si>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</si>
  <si>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</si>
  <si>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</si>
  <si>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</si>
  <si>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</si>
  <si>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</si>
  <si>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</si>
  <si>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</si>
  <si>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</si>
  <si>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</si>
  <si>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</si>
  <si>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</si>
  <si>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</si>
  <si>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</si>
  <si>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</si>
  <si>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</si>
  <si>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</si>
  <si>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</si>
  <si>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</si>
  <si>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</si>
  <si>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</si>
  <si>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</si>
  <si>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</si>
  <si>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</si>
  <si>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</si>
  <si>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</si>
  <si>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</si>
  <si>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</si>
  <si>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</si>
  <si>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</si>
  <si>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</si>
  <si>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</si>
  <si>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</si>
  <si>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</si>
  <si>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</si>
  <si>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</si>
  <si>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</si>
  <si>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</si>
  <si>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</si>
  <si>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</si>
  <si>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</si>
  <si>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</si>
  <si>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</si>
  <si>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</si>
  <si>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</si>
  <si>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</si>
  <si>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</si>
  <si>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</si>
  <si>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</si>
  <si>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</si>
  <si>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</si>
  <si>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</si>
  <si>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</si>
  <si>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</si>
  <si>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</si>
  <si>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</si>
  <si>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</si>
  <si>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</si>
  <si>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</si>
  <si>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</si>
  <si>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</si>
  <si>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</si>
  <si>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</si>
  <si>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</si>
  <si>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</si>
  <si>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</si>
  <si>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</si>
  <si>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</si>
  <si>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</si>
  <si>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</si>
  <si>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</si>
  <si>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</si>
  <si>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</si>
  <si>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</si>
  <si>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</si>
  <si>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</si>
  <si>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</si>
  <si>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</si>
  <si>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</si>
  <si>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</si>
  <si>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</si>
  <si>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</si>
  <si>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</si>
  <si>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</si>
  <si>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</si>
  <si>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</si>
  <si>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</si>
  <si>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</si>
  <si>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</si>
  <si>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</si>
  <si>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</si>
  <si>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</si>
  <si>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</si>
  <si>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</si>
  <si>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</si>
  <si>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</si>
  <si>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</si>
  <si>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</si>
  <si>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</si>
  <si>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</si>
  <si>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</si>
  <si>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</si>
  <si>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</si>
  <si>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</si>
  <si>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</si>
  <si>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</si>
  <si>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</si>
  <si>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</si>
  <si>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</si>
  <si>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</si>
  <si>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</si>
  <si>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</si>
  <si>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</si>
  <si>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</si>
  <si>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</si>
  <si>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</si>
  <si>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</si>
  <si>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</si>
  <si>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</si>
  <si>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</si>
  <si>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</si>
  <si>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</si>
  <si>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</si>
  <si>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</si>
  <si>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</si>
  <si>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</si>
  <si>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</si>
  <si>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</si>
  <si>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</si>
  <si>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</si>
  <si>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</si>
  <si>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</si>
  <si>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</si>
  <si>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</si>
  <si>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</si>
  <si>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</si>
  <si>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</si>
  <si>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</si>
  <si>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</si>
  <si>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</si>
  <si>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</si>
  <si>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</si>
  <si>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</si>
  <si>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</si>
  <si>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</si>
  <si>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</si>
  <si>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</si>
  <si>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</si>
  <si>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</si>
  <si>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</si>
  <si>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</si>
  <si>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</si>
  <si>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</si>
  <si>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</si>
  <si>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</si>
  <si>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</si>
  <si>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</si>
  <si>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</si>
  <si>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</si>
  <si>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</si>
  <si>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</si>
  <si>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</si>
  <si>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</si>
  <si>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</si>
  <si>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</si>
  <si>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</si>
  <si>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</si>
  <si>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</si>
  <si>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</si>
  <si>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</si>
  <si>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</si>
  <si>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</si>
  <si>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</si>
  <si>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</si>
  <si>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</si>
  <si>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</si>
  <si>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</si>
  <si>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</si>
  <si>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</si>
  <si>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</si>
  <si>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</si>
  <si>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</si>
  <si>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</si>
  <si>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</si>
  <si>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</si>
  <si>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</si>
  <si>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</si>
  <si>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</si>
  <si>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</si>
  <si>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</si>
  <si>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</si>
  <si>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</si>
  <si>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</si>
  <si>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</si>
  <si>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</si>
  <si>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</si>
  <si>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</si>
  <si>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</si>
  <si>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</si>
  <si>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</si>
  <si>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</si>
  <si>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</si>
  <si>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</si>
  <si>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</si>
  <si>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</si>
  <si>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</si>
  <si>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</si>
  <si>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</si>
  <si>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</si>
  <si>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</si>
  <si>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</si>
  <si>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</si>
  <si>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</si>
  <si>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</si>
  <si>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</si>
  <si>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</si>
  <si>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</si>
  <si>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</si>
  <si>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</si>
  <si>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</si>
  <si>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</si>
  <si>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</si>
  <si>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</si>
  <si>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</si>
  <si>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</si>
  <si>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</si>
  <si>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</si>
  <si>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</si>
  <si>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</si>
  <si>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</si>
  <si>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</si>
  <si>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</si>
  <si>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</si>
  <si>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</si>
  <si>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</si>
  <si>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</si>
  <si>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</si>
  <si>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</si>
  <si>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</si>
  <si>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</si>
  <si>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</si>
  <si>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</si>
  <si>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</si>
  <si>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</si>
  <si>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</si>
  <si>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</si>
  <si>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</si>
  <si>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</si>
  <si>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</si>
  <si>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</si>
  <si>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</si>
  <si>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</si>
  <si>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</si>
  <si>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</si>
  <si>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</si>
  <si>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</si>
  <si>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</si>
  <si>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</si>
  <si>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</si>
  <si>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</si>
  <si>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</si>
  <si>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</si>
  <si>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</si>
  <si>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</si>
  <si>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</si>
  <si>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</si>
  <si>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</si>
  <si>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</si>
  <si>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</si>
  <si>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</si>
  <si>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</si>
  <si>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</si>
  <si>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</si>
  <si>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</si>
  <si>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</si>
  <si>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</si>
  <si>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</si>
  <si>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</si>
  <si>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</si>
  <si>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</si>
  <si>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</si>
  <si>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</si>
  <si>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</si>
  <si>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</si>
  <si>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</si>
  <si>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</si>
  <si>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</si>
  <si>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</si>
  <si>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</si>
  <si>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</si>
  <si>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</si>
  <si>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</si>
  <si>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</si>
  <si>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</si>
  <si>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</si>
  <si>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</si>
  <si>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</si>
  <si>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</si>
  <si>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</si>
  <si>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</si>
  <si>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</si>
  <si>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</si>
  <si>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</si>
  <si>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</si>
  <si>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</si>
  <si>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</si>
  <si>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</si>
  <si>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</si>
  <si>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</si>
  <si>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</si>
  <si>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</si>
  <si>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</si>
  <si>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</si>
  <si>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</si>
  <si>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</si>
  <si>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</si>
  <si>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</si>
  <si>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</si>
  <si>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</si>
  <si>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</si>
  <si>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</si>
  <si>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</si>
  <si>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</si>
  <si>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</si>
  <si>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</si>
  <si>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</si>
  <si>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</si>
  <si>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</si>
  <si>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</si>
  <si>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</si>
  <si>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</si>
  <si>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</si>
  <si>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</si>
  <si>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</si>
  <si>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</si>
  <si>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</si>
  <si>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</si>
  <si>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</si>
  <si>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</si>
  <si>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</si>
  <si>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</si>
  <si>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</si>
  <si>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</si>
  <si>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</si>
  <si>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</si>
  <si>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</si>
  <si>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</si>
  <si>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</si>
  <si>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</si>
  <si>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</si>
  <si>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</si>
  <si>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</si>
  <si>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</si>
  <si>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</si>
  <si>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</si>
  <si>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</si>
  <si>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</si>
  <si>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</si>
  <si>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</si>
  <si>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</si>
  <si>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</si>
  <si>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</si>
  <si>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</si>
  <si>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</si>
  <si>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</si>
  <si>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</si>
  <si>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</si>
  <si>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</si>
  <si>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</si>
  <si>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</si>
  <si>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</si>
  <si>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</si>
  <si>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</si>
  <si>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</si>
  <si>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</si>
  <si>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</si>
  <si>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</si>
  <si>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</si>
  <si>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</si>
  <si>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</si>
  <si>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</si>
  <si>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</si>
  <si>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</si>
  <si>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</si>
  <si>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</si>
  <si>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</si>
  <si>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</si>
  <si>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</si>
  <si>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</si>
  <si>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</si>
  <si>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</si>
  <si>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</si>
  <si>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</si>
  <si>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</si>
  <si>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</si>
  <si>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</si>
  <si>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</si>
  <si>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</si>
  <si>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</si>
  <si>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</si>
  <si>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</si>
  <si>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</si>
  <si>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</si>
  <si>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</si>
  <si>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</si>
  <si>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</si>
  <si>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</si>
  <si>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</si>
  <si>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</si>
  <si>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</si>
  <si>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</si>
  <si>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</si>
  <si>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</si>
  <si>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</si>
  <si>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</si>
  <si>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</si>
  <si>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</si>
  <si>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</si>
  <si>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</si>
  <si>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</si>
  <si>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</si>
  <si>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</si>
  <si>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</si>
  <si>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</si>
  <si>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</si>
  <si>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</si>
  <si>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</si>
  <si>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</si>
  <si>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</si>
  <si>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</si>
  <si>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</si>
  <si>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</si>
  <si>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</si>
  <si>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</si>
  <si>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</si>
  <si>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</si>
  <si>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</si>
  <si>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</si>
  <si>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</si>
  <si>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</si>
  <si>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</si>
  <si>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</si>
  <si>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</si>
  <si>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</si>
  <si>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</si>
  <si>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</si>
  <si>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</si>
  <si>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</si>
  <si>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</si>
  <si>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</si>
  <si>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</si>
  <si>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</si>
  <si>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</si>
  <si>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</si>
  <si>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</si>
  <si>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</si>
  <si>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</si>
  <si>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</si>
  <si>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</si>
  <si>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</si>
  <si>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</si>
  <si>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</si>
  <si>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</si>
  <si>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</si>
  <si>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</si>
  <si>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</si>
  <si>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</si>
  <si>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</si>
  <si>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</si>
  <si>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</si>
  <si>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</si>
  <si>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</si>
  <si>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</si>
  <si>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</si>
  <si>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</si>
  <si>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</si>
  <si>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</si>
  <si>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</si>
  <si>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</si>
  <si>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</si>
  <si>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</si>
  <si>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</si>
  <si>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</si>
  <si>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</si>
  <si>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</si>
  <si>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</si>
  <si>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</si>
  <si>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</si>
  <si>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</si>
  <si>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</si>
  <si>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</si>
  <si>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</si>
  <si>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</si>
  <si>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</si>
  <si>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</si>
  <si>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</si>
  <si>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</si>
  <si>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</si>
  <si>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</si>
  <si>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</si>
  <si>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</si>
  <si>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</si>
  <si>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</si>
  <si>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</si>
  <si>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</si>
  <si>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</si>
  <si>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</si>
  <si>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</si>
  <si>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</si>
  <si>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</si>
  <si>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</si>
  <si>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</si>
  <si>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</si>
  <si>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</si>
  <si>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</si>
  <si>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</si>
  <si>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</si>
  <si>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</si>
  <si>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</si>
  <si>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</si>
  <si>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</si>
  <si>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</si>
  <si>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</si>
  <si>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</si>
  <si>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</si>
  <si>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</si>
  <si>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</si>
  <si>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</si>
  <si>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</si>
  <si>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</si>
  <si>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</si>
  <si>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</si>
  <si>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</si>
  <si>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</si>
  <si>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</si>
  <si>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</si>
  <si>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</si>
  <si>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</si>
  <si>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</si>
  <si>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</si>
  <si>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</si>
  <si>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</si>
  <si>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</si>
  <si>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</si>
  <si>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</si>
  <si>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</si>
  <si>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</si>
  <si>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</si>
  <si>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</si>
  <si>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</si>
  <si>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</si>
  <si>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</si>
  <si>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</si>
  <si>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</si>
  <si>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</si>
  <si>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</si>
  <si>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</si>
  <si>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</si>
  <si>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</si>
  <si>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</si>
  <si>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</si>
  <si>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</si>
  <si>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</si>
  <si>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</si>
  <si>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</si>
  <si>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</si>
  <si>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</si>
  <si>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</si>
  <si>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</si>
  <si>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</si>
  <si>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</si>
  <si>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</si>
  <si>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</si>
  <si>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</si>
  <si>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</si>
  <si>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</si>
  <si>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</si>
  <si>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</si>
  <si>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</si>
  <si>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</si>
  <si>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</si>
  <si>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</si>
  <si>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</si>
  <si>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</si>
  <si>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</si>
  <si>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</si>
  <si>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</si>
  <si>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</si>
  <si>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</si>
  <si>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</si>
  <si>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</si>
  <si>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</si>
  <si>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</si>
  <si>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</si>
  <si>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</si>
  <si>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</si>
  <si>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</si>
  <si>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</si>
  <si>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</si>
  <si>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</si>
  <si>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</si>
  <si>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</si>
  <si>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</si>
  <si>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</si>
  <si>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</si>
  <si>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</si>
  <si>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</si>
  <si>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</si>
  <si>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</si>
  <si>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</si>
  <si>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</si>
  <si>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</si>
  <si>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</si>
  <si>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</si>
  <si>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</si>
  <si>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</si>
  <si>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</si>
  <si>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</si>
  <si>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</si>
  <si>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</si>
  <si>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</si>
  <si>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</si>
  <si>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</si>
  <si>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</si>
  <si>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</si>
  <si>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</si>
  <si>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</si>
  <si>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</si>
  <si>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</si>
  <si>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</si>
  <si>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</si>
  <si>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</si>
  <si>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</si>
  <si>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</si>
  <si>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</si>
  <si>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</si>
  <si>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</si>
  <si>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</si>
  <si>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</si>
  <si>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</si>
  <si>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</si>
  <si>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</si>
  <si>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</si>
  <si>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</si>
  <si>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</si>
  <si>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</si>
  <si>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</si>
  <si>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</si>
  <si>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</si>
  <si>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</si>
  <si>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</si>
  <si>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</si>
  <si>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</si>
  <si>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</si>
  <si>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</si>
  <si>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</si>
  <si>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</si>
  <si>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</si>
  <si>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</si>
  <si>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</si>
  <si>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</si>
  <si>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</si>
  <si>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</si>
  <si>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</si>
  <si>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</si>
  <si>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</si>
  <si>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</si>
  <si>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</si>
  <si>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</si>
  <si>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</si>
  <si>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</si>
  <si>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</si>
  <si>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</si>
  <si>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</si>
  <si>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</si>
  <si>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</si>
  <si>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</si>
  <si>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</si>
  <si>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</si>
  <si>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</si>
  <si>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</si>
  <si>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</si>
  <si>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</si>
  <si>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</si>
  <si>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</si>
  <si>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</si>
  <si>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</si>
  <si>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</si>
  <si>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</si>
  <si>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</si>
  <si>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</si>
  <si>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</si>
  <si>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</si>
  <si>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</si>
  <si>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</si>
  <si>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</si>
  <si>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</si>
  <si>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</si>
  <si>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</si>
  <si>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</si>
  <si>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</si>
  <si>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</si>
  <si>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</si>
  <si>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</si>
  <si>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</si>
  <si>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</si>
  <si>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</si>
  <si>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</si>
  <si>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</si>
  <si>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</si>
  <si>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</si>
  <si>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</si>
  <si>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</si>
  <si>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</si>
  <si>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</si>
  <si>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</si>
  <si>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</si>
  <si>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</si>
  <si>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</si>
  <si>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</si>
  <si>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</si>
  <si>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</si>
  <si>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</si>
  <si>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</si>
  <si>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</si>
  <si>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</si>
  <si>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</si>
  <si>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</si>
  <si>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</si>
  <si>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</si>
  <si>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</si>
  <si>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</si>
  <si>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</si>
  <si>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</si>
  <si>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</si>
  <si>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</si>
  <si>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</si>
  <si>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</si>
  <si>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</si>
  <si>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</si>
  <si>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</si>
  <si>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</si>
  <si>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</si>
  <si>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</si>
  <si>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</si>
  <si>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</si>
  <si>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</si>
  <si>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</si>
  <si>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</si>
  <si>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</si>
  <si>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</si>
  <si>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</si>
  <si>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</si>
  <si>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</si>
  <si>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</si>
  <si>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</si>
  <si>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</si>
  <si>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</si>
  <si>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</si>
  <si>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</si>
  <si>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</si>
  <si>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</si>
  <si>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</si>
  <si>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</si>
  <si>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</si>
  <si>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</si>
  <si>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</si>
  <si>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</si>
  <si>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</si>
  <si>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</si>
  <si>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</si>
  <si>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</si>
  <si>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</si>
  <si>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</si>
  <si>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</si>
  <si>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</si>
  <si>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</si>
  <si>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</si>
  <si>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</si>
  <si>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</si>
  <si>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</si>
  <si>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</si>
  <si>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</si>
  <si>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</si>
  <si>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</si>
  <si>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</si>
  <si>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</si>
  <si>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</si>
  <si>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</si>
  <si>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</si>
  <si>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</si>
  <si>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</si>
  <si>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</si>
  <si>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</si>
  <si>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</si>
  <si>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</si>
  <si>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</si>
  <si>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</si>
  <si>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</si>
  <si>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</si>
  <si>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</si>
  <si>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</si>
  <si>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</si>
  <si>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</si>
  <si>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</si>
  <si>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</si>
  <si>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</si>
  <si>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</si>
  <si>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</si>
  <si>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</si>
  <si>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</si>
  <si>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</si>
  <si>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</si>
  <si>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</si>
  <si>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</si>
  <si>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</si>
  <si>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</si>
  <si>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</si>
  <si>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</si>
  <si>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</si>
  <si>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</si>
  <si>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</si>
  <si>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</si>
  <si>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</si>
  <si>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</si>
  <si>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</si>
  <si>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</si>
  <si>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</si>
  <si>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</si>
  <si>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</si>
  <si>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</si>
  <si>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</si>
  <si>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</si>
  <si>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</si>
  <si>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</si>
  <si>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</si>
  <si>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</si>
  <si>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</si>
  <si>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</si>
  <si>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</si>
  <si>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</si>
  <si>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</si>
  <si>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</si>
  <si>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</si>
  <si>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</si>
  <si>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</si>
  <si>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</si>
  <si>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</si>
  <si>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</si>
  <si>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</si>
  <si>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</si>
  <si>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</si>
  <si>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</si>
  <si>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</si>
  <si>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</si>
  <si>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</si>
  <si>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</si>
  <si>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</si>
  <si>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</si>
  <si>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</si>
  <si>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</si>
  <si>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</si>
  <si>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</si>
  <si>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</si>
  <si>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</si>
  <si>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</si>
  <si>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</si>
  <si>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</si>
  <si>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</si>
  <si>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</si>
  <si>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</si>
  <si>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</si>
  <si>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</si>
  <si>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</si>
  <si>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</si>
  <si>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</si>
  <si>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</si>
  <si>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</si>
  <si>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</si>
  <si>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</si>
  <si>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</si>
  <si>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</si>
  <si>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</si>
  <si>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</si>
  <si>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</si>
  <si>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</si>
  <si>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</si>
  <si>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</si>
  <si>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</si>
  <si>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</si>
  <si>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</si>
  <si>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</si>
  <si>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</si>
  <si>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</si>
  <si>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</si>
  <si>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</si>
  <si>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</si>
  <si>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</si>
  <si>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</si>
  <si>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</si>
  <si>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</si>
  <si>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</si>
  <si>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</si>
  <si>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</si>
  <si>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</si>
  <si>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</si>
  <si>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</si>
  <si>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</si>
  <si>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</si>
  <si>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</si>
  <si>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</si>
  <si>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</si>
  <si>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</si>
  <si>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</si>
  <si>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</si>
  <si>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</si>
  <si>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</si>
  <si>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</si>
  <si>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</si>
  <si>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</si>
  <si>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</si>
  <si>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</si>
  <si>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</si>
  <si>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</si>
  <si>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</si>
  <si>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</si>
  <si>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</si>
  <si>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</si>
  <si>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</si>
  <si>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</si>
  <si>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</si>
  <si>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</si>
  <si>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</si>
  <si>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</si>
  <si>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</si>
  <si>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</si>
  <si>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</si>
  <si>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</si>
  <si>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</si>
  <si>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</si>
  <si>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</si>
  <si>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</si>
  <si>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</si>
  <si>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</si>
  <si>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</si>
  <si>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</si>
  <si>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</si>
  <si>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</si>
  <si>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</si>
  <si>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</si>
  <si>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</si>
  <si>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</si>
  <si>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</si>
  <si>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</si>
  <si>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</si>
  <si>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</si>
  <si>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</si>
  <si>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</si>
  <si>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</si>
  <si>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</si>
  <si>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</si>
  <si>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</si>
  <si>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</si>
  <si>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</si>
  <si>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</si>
  <si>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</si>
  <si>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</si>
  <si>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</si>
  <si>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</si>
  <si>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</si>
  <si>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</si>
  <si>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</si>
  <si>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</si>
  <si>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</si>
  <si>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</si>
  <si>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</si>
  <si>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</si>
  <si>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</si>
  <si>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</si>
  <si>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</si>
  <si>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</si>
  <si>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</si>
  <si>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</si>
  <si>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</si>
  <si>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</si>
  <si>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</si>
  <si>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</si>
  <si>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</si>
  <si>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</si>
  <si>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</si>
  <si>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</si>
  <si>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</si>
  <si>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</si>
  <si>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</si>
  <si>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</si>
  <si>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</si>
  <si>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</si>
  <si>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</si>
  <si>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</si>
  <si>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</si>
  <si>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</si>
  <si>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</si>
  <si>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</si>
  <si>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</si>
  <si>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</si>
  <si>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</si>
  <si>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</si>
  <si>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</si>
  <si>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</si>
  <si>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</si>
  <si>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</si>
  <si>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</si>
  <si>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</si>
  <si>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</si>
  <si>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</si>
  <si>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</si>
  <si>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</si>
  <si>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</si>
  <si>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</si>
  <si>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</si>
  <si>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</si>
  <si>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</si>
  <si>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</si>
  <si>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</si>
  <si>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</si>
  <si>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</si>
  <si>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</si>
  <si>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</si>
  <si>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</si>
  <si>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</si>
  <si>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</si>
  <si>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</si>
  <si>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</si>
  <si>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</si>
  <si>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</si>
  <si>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</si>
  <si>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</si>
  <si>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</si>
  <si>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</si>
  <si>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</si>
  <si>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</si>
  <si>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</si>
  <si>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</si>
  <si>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</si>
  <si>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</si>
  <si>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</si>
  <si>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</si>
  <si>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</si>
  <si>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</si>
  <si>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</si>
  <si>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</si>
  <si>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</si>
  <si>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</si>
  <si>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</si>
  <si>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</si>
  <si>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</si>
  <si>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</si>
  <si>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</si>
  <si>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</si>
  <si>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</si>
  <si>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</si>
  <si>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</si>
  <si>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</si>
  <si>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</si>
  <si>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</si>
  <si>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</si>
  <si>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</si>
  <si>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</si>
  <si>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</si>
  <si>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</si>
  <si>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</si>
  <si>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</si>
  <si>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</si>
  <si>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</si>
  <si>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</si>
  <si>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</si>
  <si>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</si>
  <si>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</si>
  <si>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</si>
  <si>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</si>
  <si>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</si>
  <si>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</si>
  <si>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</si>
  <si>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</si>
  <si>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</si>
  <si>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</si>
  <si>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</si>
  <si>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</si>
  <si>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</si>
  <si>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</si>
  <si>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</si>
  <si>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</si>
  <si>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</si>
  <si>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</si>
  <si>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</si>
  <si>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</si>
  <si>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</si>
  <si>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</si>
  <si>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</si>
  <si>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</si>
  <si>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</si>
  <si>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</si>
  <si>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</si>
  <si>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</si>
  <si>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</si>
  <si>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</si>
  <si>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</si>
  <si>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</si>
  <si>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</si>
  <si>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</si>
  <si>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</si>
  <si>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</si>
  <si>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</si>
  <si>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</si>
  <si>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</si>
  <si>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</si>
  <si>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</si>
  <si>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</si>
  <si>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</si>
  <si>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</si>
  <si>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</si>
  <si>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</si>
  <si>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</si>
  <si>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</si>
  <si>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</si>
  <si>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</si>
  <si>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</si>
  <si>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</si>
  <si>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</si>
  <si>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</si>
  <si>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</si>
  <si>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</si>
  <si>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</si>
  <si>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</si>
  <si>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</si>
  <si>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</si>
  <si>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</si>
  <si>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</si>
  <si>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</si>
  <si>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</si>
  <si>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</si>
  <si>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</si>
  <si>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</si>
  <si>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</si>
  <si>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</si>
  <si>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</si>
  <si>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</si>
  <si>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</si>
  <si>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</si>
  <si>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</si>
  <si>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</si>
  <si>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</si>
  <si>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</si>
  <si>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</si>
  <si>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</si>
  <si>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</si>
  <si>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</si>
  <si>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</si>
  <si>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</si>
  <si>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</si>
  <si>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</si>
  <si>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</si>
  <si>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</si>
  <si>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</si>
  <si>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</si>
  <si>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</si>
  <si>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</si>
  <si>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</si>
  <si>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</si>
  <si>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</si>
  <si>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</si>
  <si>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</si>
  <si>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</si>
  <si>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</si>
  <si>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</si>
  <si>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</si>
  <si>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</si>
  <si>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</si>
  <si>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</si>
  <si>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</si>
  <si>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</si>
  <si>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</si>
  <si>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</si>
  <si>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</si>
  <si>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</si>
  <si>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</si>
  <si>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</si>
  <si>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</si>
  <si>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</si>
  <si>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</si>
  <si>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</si>
  <si>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</si>
  <si>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</si>
  <si>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</si>
  <si>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</si>
  <si>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</si>
  <si>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</si>
  <si>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</si>
  <si>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</si>
  <si>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</si>
  <si>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</si>
  <si>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</si>
  <si>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</si>
  <si>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</si>
  <si>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</si>
  <si>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</si>
  <si>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</si>
  <si>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</si>
  <si>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</si>
  <si>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</si>
  <si>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</si>
  <si>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</si>
  <si>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</si>
  <si>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</si>
  <si>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</si>
  <si>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</si>
  <si>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</si>
  <si>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</si>
  <si>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</si>
  <si>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</si>
  <si>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</si>
  <si>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</si>
  <si>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</si>
  <si>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</si>
  <si>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</si>
  <si>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</si>
  <si>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</si>
  <si>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</si>
  <si>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</si>
  <si>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</si>
  <si>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</si>
  <si>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</si>
  <si>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</si>
  <si>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</si>
  <si>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</si>
  <si>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</si>
  <si>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</si>
  <si>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</si>
  <si>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</si>
  <si>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</si>
  <si>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</si>
  <si>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</si>
  <si>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</si>
  <si>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</si>
  <si>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</si>
  <si>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</si>
  <si>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</si>
  <si>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</si>
  <si>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</si>
  <si>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</si>
  <si>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</si>
  <si>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</si>
  <si>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</si>
  <si>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</si>
  <si>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</si>
  <si>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</si>
  <si>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</si>
  <si>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</si>
  <si>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</si>
  <si>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</si>
  <si>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</si>
  <si>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</si>
  <si>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</si>
  <si>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</si>
  <si>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</si>
  <si>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</si>
  <si>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</si>
  <si>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</si>
  <si>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</si>
  <si>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</si>
  <si>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</si>
  <si>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</si>
  <si>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</si>
  <si>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</si>
  <si>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</si>
  <si>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</si>
  <si>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</si>
  <si>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</si>
  <si>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</si>
  <si>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</si>
  <si>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</si>
  <si>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</si>
  <si>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</si>
  <si>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</si>
  <si>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</si>
  <si>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</si>
  <si>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</si>
  <si>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</si>
  <si>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</si>
  <si>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</si>
  <si>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</si>
  <si>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</si>
  <si>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</si>
  <si>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</si>
  <si>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</si>
  <si>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</si>
  <si>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</si>
  <si>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</si>
  <si>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</si>
  <si>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</si>
  <si>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</si>
  <si>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</si>
  <si>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</si>
  <si>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</si>
  <si>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</si>
  <si>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</si>
  <si>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</si>
  <si>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</si>
  <si>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</si>
  <si>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</si>
  <si>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</si>
  <si>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</si>
  <si>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</si>
  <si>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</si>
  <si>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</si>
  <si>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</si>
  <si>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</si>
  <si>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</si>
  <si>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</si>
  <si>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</si>
  <si>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</si>
  <si>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</si>
  <si>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</si>
  <si>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</si>
  <si>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</si>
  <si>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</si>
  <si>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</si>
  <si>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</si>
  <si>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</si>
  <si>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</si>
  <si>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</si>
  <si>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</si>
  <si>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</si>
  <si>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</si>
  <si>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</si>
  <si>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</si>
  <si>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</si>
  <si>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</si>
  <si>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</si>
  <si>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</si>
  <si>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</si>
  <si>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</si>
  <si>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</si>
  <si>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</si>
  <si>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</si>
  <si>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</si>
  <si>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</si>
  <si>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</si>
  <si>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</si>
  <si>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</si>
  <si>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</si>
  <si>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</si>
  <si>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</si>
  <si>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</si>
  <si>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</si>
  <si>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</si>
  <si>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</si>
  <si>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</si>
  <si>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</si>
  <si>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</si>
  <si>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</si>
  <si>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</si>
  <si>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</si>
  <si>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</si>
  <si>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</si>
  <si>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</si>
  <si>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</si>
  <si>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</si>
  <si>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</si>
  <si>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</si>
  <si>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</si>
  <si>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</si>
  <si>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</si>
  <si>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</si>
  <si>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</si>
  <si>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</si>
  <si>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</si>
  <si>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</si>
  <si>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</si>
  <si>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</si>
  <si>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</si>
  <si>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</si>
  <si>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</si>
  <si>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</si>
  <si>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</si>
  <si>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</si>
  <si>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</si>
  <si>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</si>
  <si>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</si>
  <si>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</si>
  <si>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</si>
  <si>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</si>
  <si>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</si>
  <si>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</si>
  <si>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</si>
  <si>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</si>
  <si>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</si>
  <si>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</si>
  <si>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</si>
  <si>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</si>
  <si>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</si>
  <si>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</si>
  <si>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</si>
  <si>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</si>
  <si>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</si>
  <si>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</si>
  <si>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</si>
  <si>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</si>
  <si>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</si>
  <si>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</si>
  <si>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</si>
  <si>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</si>
  <si>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</si>
  <si>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</si>
  <si>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</si>
  <si>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</si>
  <si>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</si>
  <si>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</si>
  <si>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</si>
  <si>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</si>
  <si>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</si>
  <si>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</si>
  <si>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</si>
  <si>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</si>
  <si>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</si>
  <si>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</si>
  <si>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</si>
  <si>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</si>
  <si>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</si>
  <si>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</si>
  <si>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</si>
  <si>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</si>
  <si>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</si>
  <si>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</si>
  <si>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</si>
  <si>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</si>
  <si>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</si>
  <si>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</si>
  <si>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</si>
  <si>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</si>
  <si>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</si>
  <si>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</si>
  <si>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</si>
  <si>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</si>
  <si>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</si>
  <si>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</si>
  <si>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</si>
  <si>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</si>
  <si>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</si>
  <si>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</si>
  <si>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</si>
  <si>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</si>
  <si>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</si>
  <si>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</si>
  <si>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</si>
  <si>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</si>
  <si>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</si>
  <si>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</si>
  <si>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</si>
  <si>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</si>
  <si>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</si>
  <si>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</si>
  <si>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</si>
  <si>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</si>
  <si>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</si>
  <si>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</si>
  <si>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</si>
  <si>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</si>
  <si>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</si>
  <si>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</si>
  <si>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</si>
  <si>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</si>
  <si>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</si>
  <si>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</si>
  <si>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</si>
  <si>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</si>
  <si>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</si>
  <si>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</si>
  <si>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</si>
  <si>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</si>
  <si>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</si>
  <si>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</si>
  <si>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</si>
  <si>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</si>
  <si>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</si>
  <si>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</si>
  <si>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</si>
  <si>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</si>
  <si>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</si>
  <si>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</si>
  <si>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</si>
  <si>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</si>
  <si>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</si>
  <si>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</si>
  <si>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</si>
  <si>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</si>
  <si>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</si>
  <si>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</si>
  <si>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</si>
  <si>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</si>
  <si>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</si>
  <si>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</si>
  <si>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</si>
  <si>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</si>
  <si>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</si>
  <si>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</si>
  <si>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</si>
  <si>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</si>
  <si>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</si>
  <si>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</si>
  <si>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</si>
  <si>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</si>
  <si>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</si>
  <si>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</si>
  <si>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</si>
  <si>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</si>
  <si>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</si>
  <si>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</si>
  <si>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</si>
  <si>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</si>
  <si>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</si>
  <si>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</si>
  <si>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</si>
  <si>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</si>
  <si>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</si>
  <si>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</si>
  <si>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</si>
  <si>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</si>
  <si>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</si>
  <si>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</si>
  <si>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</si>
  <si>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</si>
  <si>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</si>
  <si>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</si>
  <si>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</si>
  <si>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</si>
  <si>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</si>
  <si>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</si>
  <si>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</si>
  <si>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</si>
  <si>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</si>
  <si>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</si>
  <si>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</si>
  <si>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</si>
  <si>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</si>
  <si>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</si>
  <si>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</si>
  <si>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</si>
  <si>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</si>
  <si>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</si>
  <si>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</si>
  <si>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</si>
  <si>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</si>
  <si>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</si>
  <si>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</si>
  <si>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</si>
  <si>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</si>
  <si>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</si>
  <si>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</si>
  <si>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</si>
  <si>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</si>
  <si>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</si>
  <si>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</si>
  <si>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</si>
  <si>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</si>
  <si>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</si>
  <si>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</si>
  <si>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</si>
  <si>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</si>
  <si>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</si>
  <si>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</si>
  <si>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</si>
  <si>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</si>
  <si>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</si>
  <si>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</si>
  <si>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</si>
  <si>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</si>
  <si>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</si>
  <si>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</si>
  <si>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</si>
  <si>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</si>
  <si>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</si>
  <si>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</si>
  <si>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</si>
  <si>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</si>
  <si>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</si>
  <si>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</si>
  <si>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</si>
  <si>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</si>
  <si>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</si>
  <si>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</si>
  <si>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</si>
  <si>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</si>
  <si>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</si>
  <si>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</si>
  <si>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</si>
  <si>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</si>
  <si>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</si>
  <si>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</si>
  <si>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</si>
  <si>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</si>
  <si>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</si>
  <si>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</si>
  <si>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</si>
  <si>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</si>
  <si>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</si>
  <si>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</si>
  <si>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</si>
  <si>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</si>
  <si>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</si>
  <si>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</si>
  <si>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</si>
  <si>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</si>
  <si>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</si>
  <si>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</si>
  <si>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</si>
  <si>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</si>
  <si>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</si>
  <si>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</si>
  <si>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</si>
  <si>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</si>
  <si>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</si>
  <si>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</si>
  <si>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</si>
  <si>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</si>
  <si>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</si>
  <si>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</si>
  <si>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</si>
  <si>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</si>
  <si>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</si>
  <si>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</si>
  <si>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</si>
  <si>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</si>
  <si>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</si>
  <si>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</si>
  <si>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</si>
  <si>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</si>
  <si>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</si>
  <si>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</si>
  <si>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</si>
  <si>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</si>
  <si>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</si>
  <si>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</si>
  <si>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</si>
  <si>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</si>
  <si>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</si>
  <si>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</si>
  <si>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</si>
  <si>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</si>
  <si>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</si>
  <si>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</si>
  <si>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</si>
  <si>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</si>
  <si>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</si>
  <si>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</si>
  <si>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</si>
  <si>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</si>
  <si>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</si>
  <si>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</si>
  <si>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</si>
  <si>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</si>
  <si>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</si>
  <si>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</si>
  <si>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</si>
  <si>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</si>
  <si>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</si>
  <si>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</si>
  <si>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</si>
  <si>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</si>
  <si>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</si>
  <si>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</si>
  <si>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</si>
  <si>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</si>
  <si>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</si>
  <si>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</si>
  <si>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</si>
  <si>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</si>
  <si>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</si>
  <si>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</si>
  <si>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</si>
  <si>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</si>
  <si>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</si>
  <si>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</si>
  <si>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</si>
  <si>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</si>
  <si>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</si>
  <si>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</si>
  <si>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</si>
  <si>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</si>
  <si>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</si>
  <si>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</si>
  <si>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</si>
  <si>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</si>
  <si>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</si>
  <si>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</si>
  <si>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</si>
  <si>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</si>
  <si>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</si>
  <si>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</si>
  <si>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</si>
  <si>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</si>
  <si>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</si>
  <si>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</si>
  <si>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</si>
  <si>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</si>
  <si>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</si>
  <si>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</si>
  <si>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</si>
  <si>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</si>
  <si>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</si>
  <si>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</si>
  <si>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</si>
  <si>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</si>
  <si>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</si>
  <si>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</si>
  <si>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</si>
  <si>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</si>
  <si>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</si>
  <si>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</si>
  <si>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</si>
  <si>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</si>
  <si>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</si>
  <si>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</si>
  <si>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</si>
  <si>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</si>
  <si>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</si>
  <si>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</si>
  <si>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</si>
  <si>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</si>
  <si>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</si>
  <si>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</si>
  <si>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</si>
  <si>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</si>
  <si>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</si>
  <si>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</si>
  <si>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</si>
  <si>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</si>
  <si>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</si>
  <si>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</si>
  <si>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</si>
  <si>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</si>
  <si>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</si>
  <si>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</si>
  <si>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</si>
  <si>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</si>
  <si>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</si>
  <si>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</si>
  <si>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</si>
  <si>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</si>
  <si>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</si>
  <si>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</si>
  <si>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</si>
  <si>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</si>
  <si>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</si>
  <si>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</si>
  <si>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</si>
  <si>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</si>
  <si>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</si>
  <si>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</si>
  <si>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</si>
  <si>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</si>
  <si>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</si>
  <si>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</si>
  <si>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</si>
  <si>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</si>
  <si>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</si>
  <si>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</si>
  <si>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</si>
  <si>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</si>
  <si>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</si>
  <si>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</si>
  <si>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</si>
  <si>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</si>
  <si>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</si>
  <si>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</si>
  <si>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</si>
  <si>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</si>
  <si>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</si>
  <si>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</si>
  <si>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</si>
  <si>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</si>
  <si>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</si>
  <si>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</si>
  <si>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</si>
  <si>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</si>
  <si>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</si>
  <si>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</si>
  <si>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</si>
  <si>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</si>
  <si>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</si>
  <si>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</si>
  <si>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</si>
  <si>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</si>
  <si>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</si>
  <si>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</si>
  <si>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</si>
  <si>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</si>
  <si>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</si>
  <si>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</si>
  <si>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</si>
  <si>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</si>
  <si>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</si>
  <si>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</si>
  <si>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</si>
  <si>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</si>
  <si>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</si>
  <si>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</si>
  <si>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</si>
  <si>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</si>
  <si>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</si>
  <si>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</si>
  <si>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</si>
  <si>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</si>
  <si>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</si>
  <si>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</si>
  <si>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</si>
  <si>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</si>
  <si>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</si>
  <si>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</si>
  <si>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</si>
  <si>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</si>
  <si>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</si>
  <si>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</si>
  <si>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</si>
  <si>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</si>
  <si>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</si>
  <si>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</si>
  <si>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</si>
  <si>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</si>
  <si>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</si>
  <si>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</si>
  <si>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</si>
  <si>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</si>
  <si>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</si>
  <si>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</si>
  <si>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</si>
  <si>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</si>
  <si>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</si>
  <si>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</si>
  <si>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</si>
  <si>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</si>
  <si>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</si>
  <si>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</si>
  <si>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</si>
  <si>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</si>
  <si>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</si>
  <si>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</si>
  <si>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</si>
  <si>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</si>
  <si>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</si>
  <si>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</si>
  <si>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</si>
  <si>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</si>
  <si>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</si>
  <si>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</si>
  <si>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</si>
  <si>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</si>
  <si>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</si>
  <si>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</si>
  <si>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</si>
  <si>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</si>
  <si>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</si>
  <si>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</si>
  <si>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</si>
  <si>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</si>
  <si>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</si>
  <si>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</si>
  <si>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</si>
  <si>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</si>
  <si>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</si>
  <si>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</si>
  <si>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</si>
  <si>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</si>
  <si>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</si>
  <si>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</si>
  <si>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</si>
  <si>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</si>
  <si>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</si>
  <si>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</si>
  <si>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</si>
  <si>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</si>
  <si>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</si>
  <si>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</si>
  <si>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</si>
  <si>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</si>
  <si>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</si>
  <si>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</si>
  <si>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</si>
  <si>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</si>
  <si>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</si>
  <si>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</si>
  <si>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</si>
  <si>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</si>
  <si>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</si>
  <si>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</si>
  <si>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</si>
  <si>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</si>
  <si>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</si>
  <si>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</si>
  <si>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</si>
  <si>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</si>
  <si>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</si>
  <si>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</si>
  <si>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</si>
  <si>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</si>
  <si>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</si>
  <si>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</si>
  <si>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</si>
  <si>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</si>
  <si>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</si>
  <si>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</si>
  <si>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</si>
  <si>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</si>
  <si>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</si>
  <si>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</si>
  <si>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</si>
  <si>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</si>
  <si>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</si>
  <si>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</si>
  <si>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</si>
  <si>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</si>
  <si>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</si>
  <si>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</si>
  <si>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</si>
  <si>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</si>
  <si>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</si>
  <si>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</si>
  <si>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</si>
  <si>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</si>
  <si>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</si>
  <si>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</si>
  <si>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</si>
  <si>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</si>
  <si>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</si>
  <si>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</si>
  <si>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</si>
  <si>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</si>
  <si>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</si>
  <si>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</si>
  <si>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</si>
  <si>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</si>
  <si>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</si>
  <si>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</si>
  <si>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</si>
  <si>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</si>
  <si>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</si>
  <si>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</si>
  <si>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</si>
  <si>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</si>
  <si>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</si>
  <si>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</si>
  <si>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</si>
  <si>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</si>
  <si>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</si>
  <si>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</si>
  <si>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</si>
  <si>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</si>
  <si>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</si>
  <si>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</si>
  <si>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</si>
  <si>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</si>
  <si>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</si>
  <si>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</si>
  <si>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</si>
  <si>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</si>
  <si>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</si>
  <si>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</si>
  <si>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</si>
  <si>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</si>
  <si>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</si>
  <si>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</si>
  <si>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</si>
  <si>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</si>
  <si>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</si>
  <si>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</si>
  <si>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</si>
  <si>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</si>
  <si>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</si>
  <si>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</si>
  <si>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</si>
  <si>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</si>
  <si>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</si>
  <si>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</si>
  <si>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</si>
  <si>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</si>
  <si>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</si>
  <si>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</si>
  <si>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</si>
  <si>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</si>
  <si>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</si>
  <si>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</si>
  <si>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</si>
  <si>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</si>
  <si>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</si>
  <si>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</si>
  <si>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</si>
  <si>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</si>
  <si>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</si>
  <si>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</si>
  <si>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</si>
  <si>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</si>
  <si>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</si>
  <si>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</si>
  <si>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</si>
  <si>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</si>
  <si>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</si>
  <si>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</si>
  <si>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</si>
  <si>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</si>
  <si>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</si>
  <si>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</si>
  <si>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</si>
  <si>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</si>
  <si>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</si>
  <si>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</si>
  <si>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</si>
  <si>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</si>
  <si>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</si>
  <si>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</si>
  <si>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</si>
  <si>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</si>
  <si>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</si>
  <si>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</si>
  <si>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</si>
  <si>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</si>
  <si>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</si>
  <si>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</si>
  <si>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</si>
  <si>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</si>
  <si>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</si>
  <si>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</si>
  <si>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</si>
  <si>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</si>
  <si>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</si>
  <si>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</si>
  <si>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</si>
  <si>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</si>
  <si>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</si>
  <si>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</si>
  <si>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</si>
  <si>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</si>
  <si>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</si>
  <si>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</si>
  <si>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</si>
  <si>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</si>
  <si>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</si>
  <si>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</si>
  <si>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</si>
  <si>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</si>
  <si>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</si>
  <si>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</si>
  <si>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</si>
  <si>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</si>
  <si>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</si>
  <si>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</si>
  <si>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</si>
  <si>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</si>
  <si>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</si>
  <si>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</si>
  <si>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</si>
  <si>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</si>
  <si>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</si>
  <si>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</si>
  <si>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</si>
  <si>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</si>
  <si>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</si>
  <si>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</si>
  <si>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</si>
  <si>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</si>
  <si>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</si>
  <si>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</si>
  <si>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</si>
  <si>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</si>
  <si>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</si>
  <si>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</si>
  <si>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</si>
  <si>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</si>
  <si>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</si>
  <si>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</si>
  <si>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</si>
  <si>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</si>
  <si>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</si>
  <si>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</si>
  <si>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</si>
  <si>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</si>
  <si>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</si>
  <si>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</si>
  <si>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</si>
  <si>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</si>
  <si>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</si>
  <si>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</si>
  <si>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</si>
  <si>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</si>
  <si>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</si>
  <si>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</si>
  <si>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</si>
  <si>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</si>
  <si>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</si>
  <si>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</si>
  <si>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</si>
  <si>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</si>
  <si>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</si>
  <si>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</si>
  <si>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</si>
  <si>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</si>
  <si>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</si>
  <si>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</si>
  <si>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</si>
  <si>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</si>
  <si>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</si>
  <si>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</si>
  <si>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</si>
  <si>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</si>
  <si>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</si>
  <si>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</si>
  <si>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</si>
  <si>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</si>
  <si>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</si>
  <si>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</si>
  <si>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</si>
  <si>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</si>
  <si>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</si>
  <si>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</si>
  <si>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</si>
  <si>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</si>
  <si>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</si>
  <si>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</si>
  <si>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</si>
  <si>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</si>
  <si>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</si>
  <si>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</si>
  <si>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</si>
  <si>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</si>
  <si>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</si>
  <si>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</si>
  <si>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</si>
  <si>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</si>
  <si>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</si>
  <si>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</si>
  <si>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</si>
  <si>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</si>
  <si>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</si>
  <si>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</si>
  <si>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</si>
  <si>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</si>
  <si>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</si>
  <si>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</si>
  <si>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</si>
  <si>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</si>
  <si>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</si>
  <si>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</si>
  <si>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</si>
  <si>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</si>
  <si>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</si>
  <si>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</si>
  <si>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</si>
  <si>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</si>
  <si>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</si>
  <si>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</si>
  <si>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</si>
  <si>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</si>
  <si>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</si>
  <si>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</si>
  <si>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</si>
  <si>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</si>
  <si>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</si>
  <si>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</si>
  <si>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</si>
  <si>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</si>
  <si>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</si>
  <si>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</si>
  <si>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</si>
  <si>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</si>
  <si>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</si>
  <si>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</si>
  <si>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</si>
  <si>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</si>
  <si>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</si>
  <si>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</si>
  <si>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</si>
  <si>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</si>
  <si>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</si>
  <si>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</si>
  <si>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</si>
  <si>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</si>
  <si>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</si>
  <si>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</si>
  <si>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</si>
  <si>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</si>
  <si>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</si>
  <si>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</si>
  <si>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</si>
  <si>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</si>
  <si>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</si>
  <si>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</si>
  <si>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</si>
  <si>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</si>
  <si>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</si>
  <si>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</si>
  <si>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</si>
  <si>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</si>
  <si>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</si>
  <si>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</si>
  <si>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</si>
  <si>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</si>
  <si>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</si>
  <si>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</si>
  <si>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</si>
  <si>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</si>
  <si>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</si>
  <si>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</si>
  <si>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</si>
  <si>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</si>
  <si>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</si>
  <si>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</si>
  <si>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</si>
  <si>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</si>
  <si>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</si>
  <si>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</si>
  <si>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</si>
  <si>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</si>
  <si>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</si>
  <si>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</si>
  <si>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</si>
  <si>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</si>
  <si>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</si>
  <si>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</si>
  <si>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</si>
  <si>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</si>
  <si>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</si>
  <si>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</si>
  <si>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</si>
  <si>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</si>
  <si>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</si>
  <si>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</si>
  <si>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</si>
  <si>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</si>
  <si>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</si>
  <si>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</si>
  <si>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</si>
  <si>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</si>
  <si>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</si>
  <si>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</si>
  <si>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</si>
  <si>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</si>
  <si>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</si>
  <si>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</si>
  <si>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</si>
  <si>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</si>
  <si>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</si>
  <si>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</si>
  <si>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</si>
  <si>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</si>
  <si>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</si>
  <si>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</si>
  <si>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</si>
  <si>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</si>
  <si>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</si>
  <si>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</si>
  <si>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</si>
  <si>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</si>
  <si>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</si>
  <si>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</si>
  <si>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</si>
  <si>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</si>
  <si>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</si>
  <si>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</si>
  <si>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</si>
  <si>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</si>
  <si>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</si>
  <si>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</si>
  <si>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</si>
  <si>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</si>
  <si>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</si>
  <si>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</si>
  <si>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</si>
  <si>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</si>
  <si>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</si>
  <si>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</si>
  <si>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</si>
  <si>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</si>
  <si>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</si>
  <si>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</si>
  <si>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</si>
  <si>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</si>
  <si>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</si>
  <si>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</si>
  <si>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</si>
  <si>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</si>
  <si>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</si>
  <si>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</si>
  <si>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</si>
  <si>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</si>
  <si>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</si>
  <si>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</si>
  <si>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</si>
  <si>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</si>
  <si>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</si>
  <si>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</si>
  <si>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</si>
  <si>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</si>
  <si>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</si>
  <si>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</si>
  <si>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</si>
  <si>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</si>
  <si>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</si>
  <si>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</si>
  <si>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</si>
  <si>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</si>
  <si>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</si>
  <si>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</si>
  <si>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</si>
  <si>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</si>
  <si>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</si>
  <si>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</si>
  <si>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</si>
  <si>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</si>
  <si>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</si>
  <si>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</si>
  <si>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</si>
  <si>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</si>
  <si>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</si>
  <si>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</si>
  <si>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</si>
  <si>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</si>
  <si>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</si>
  <si>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</si>
  <si>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</si>
  <si>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</si>
  <si>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</si>
  <si>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</si>
  <si>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</si>
  <si>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</si>
  <si>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</si>
  <si>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</si>
  <si>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</si>
  <si>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</si>
  <si>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</si>
  <si>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</si>
  <si>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</si>
  <si>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</si>
  <si>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</si>
  <si>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</si>
  <si>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</si>
  <si>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</si>
  <si>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</si>
  <si>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</si>
  <si>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</si>
  <si>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</si>
  <si>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</si>
  <si>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</si>
  <si>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</si>
  <si>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</si>
  <si>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</si>
  <si>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</si>
  <si>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</si>
  <si>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</si>
  <si>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</si>
  <si>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</si>
  <si>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</si>
  <si>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</si>
  <si>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</si>
  <si>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</si>
  <si>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</si>
  <si>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</si>
  <si>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</si>
  <si>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</si>
  <si>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</si>
  <si>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</si>
  <si>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</si>
  <si>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</si>
  <si>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</si>
  <si>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</si>
  <si>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</si>
  <si>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</si>
  <si>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</si>
  <si>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</si>
  <si>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</si>
  <si>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</si>
  <si>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</si>
  <si>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</si>
  <si>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</si>
  <si>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</si>
  <si>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</si>
  <si>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</si>
  <si>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</si>
  <si>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</si>
  <si>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</si>
  <si>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</si>
  <si>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</si>
  <si>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</si>
  <si>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</si>
  <si>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</si>
  <si>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</si>
  <si>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</si>
  <si>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</si>
  <si>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</si>
  <si>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</si>
  <si>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</si>
  <si>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</si>
  <si>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</si>
  <si>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</si>
  <si>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</si>
  <si>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</si>
  <si>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</si>
  <si>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</si>
  <si>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</si>
  <si>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</si>
  <si>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</si>
  <si>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</si>
  <si>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</si>
  <si>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</si>
  <si>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</si>
  <si>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</si>
  <si>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</si>
  <si>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</si>
  <si>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</si>
  <si>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</si>
  <si>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</si>
  <si>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</si>
  <si>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</si>
  <si>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</si>
  <si>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</si>
  <si>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</si>
  <si>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</si>
  <si>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</si>
  <si>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</si>
  <si>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</si>
  <si>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</si>
  <si>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</si>
  <si>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</si>
  <si>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</si>
  <si>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</si>
  <si>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</si>
  <si>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</si>
  <si>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</si>
  <si>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</si>
  <si>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</si>
  <si>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</si>
  <si>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</si>
  <si>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</si>
  <si>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</si>
  <si>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</si>
  <si>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</si>
  <si>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</si>
  <si>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</si>
  <si>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</si>
  <si>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</si>
  <si>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</si>
  <si>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</si>
  <si>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</si>
  <si>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</si>
  <si>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</si>
  <si>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</si>
  <si>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</si>
  <si>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</si>
  <si>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</si>
  <si>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</si>
  <si>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</si>
  <si>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</si>
  <si>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</si>
  <si>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</si>
  <si>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</si>
  <si>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</si>
  <si>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</si>
  <si>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</si>
  <si>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</si>
  <si>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</si>
  <si>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</si>
  <si>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</si>
  <si>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</si>
  <si>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</si>
  <si>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</si>
  <si>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</si>
  <si>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</si>
  <si>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</si>
  <si>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</si>
  <si>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</si>
  <si>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</si>
  <si>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</si>
  <si>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</si>
  <si>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</si>
  <si>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</si>
  <si>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</si>
  <si>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</si>
  <si>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</si>
  <si>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</si>
  <si>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</si>
  <si>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</si>
  <si>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</si>
  <si>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</si>
  <si>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</si>
  <si>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</si>
  <si>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</si>
  <si>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</si>
  <si>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</si>
  <si>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</si>
  <si>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</si>
  <si>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</si>
  <si>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</si>
  <si>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</si>
  <si>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</si>
  <si>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</si>
  <si>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</si>
  <si>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</si>
  <si>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</si>
  <si>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</si>
  <si>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</si>
  <si>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</si>
  <si>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</si>
  <si>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</si>
  <si>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</si>
  <si>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</si>
  <si>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</si>
  <si>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</si>
  <si>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</si>
  <si>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</si>
  <si>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</si>
  <si>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</si>
  <si>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</si>
  <si>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</si>
  <si>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</si>
  <si>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</si>
  <si>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</si>
  <si>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</si>
  <si>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</si>
  <si>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</si>
  <si>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</si>
  <si>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</si>
  <si>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</si>
  <si>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</si>
  <si>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</si>
  <si>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</si>
  <si>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</si>
  <si>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</si>
  <si>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</si>
  <si>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</si>
  <si>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</si>
  <si>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</si>
  <si>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</si>
  <si>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</si>
  <si>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</si>
  <si>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</si>
  <si>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</si>
  <si>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</si>
  <si>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</si>
  <si>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</si>
  <si>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</si>
  <si>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</si>
  <si>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</si>
  <si>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</si>
  <si>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</si>
  <si>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</si>
  <si>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</si>
  <si>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</si>
  <si>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</si>
  <si>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</si>
  <si>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</si>
  <si>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</si>
  <si>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</si>
  <si>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</si>
  <si>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</si>
  <si>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</si>
  <si>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</si>
  <si>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</si>
  <si>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</si>
  <si>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</si>
  <si>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</si>
  <si>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</si>
  <si>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</si>
  <si>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</si>
  <si>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</si>
  <si>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</si>
  <si>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</si>
  <si>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</si>
  <si>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</si>
  <si>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</si>
  <si>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</si>
  <si>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</si>
  <si>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</si>
  <si>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</si>
  <si>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</si>
  <si>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</si>
  <si>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</si>
  <si>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</si>
  <si>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</si>
  <si>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</si>
  <si>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</si>
  <si>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</si>
  <si>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</si>
  <si>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</si>
  <si>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</si>
  <si>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</si>
  <si>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</si>
  <si>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</si>
  <si>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</si>
  <si>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</si>
  <si>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</si>
  <si>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</si>
  <si>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</si>
  <si>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</si>
  <si>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</si>
  <si>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</si>
  <si>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</si>
  <si>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</si>
  <si>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</si>
  <si>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</si>
  <si>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</si>
  <si>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</si>
  <si>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</si>
  <si>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</si>
  <si>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</si>
  <si>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</si>
  <si>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</si>
  <si>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</si>
  <si>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</si>
  <si>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</si>
  <si>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</si>
  <si>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</si>
  <si>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</si>
  <si>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</si>
  <si>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</si>
  <si>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</si>
  <si>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</si>
  <si>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</si>
  <si>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</si>
  <si>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</si>
  <si>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</si>
  <si>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</si>
  <si>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</si>
  <si>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</si>
  <si>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</si>
  <si>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</si>
  <si>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</si>
  <si>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</si>
  <si>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</si>
  <si>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</si>
  <si>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</si>
  <si>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</si>
  <si>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</si>
  <si>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</si>
  <si>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</si>
  <si>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</si>
  <si>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</si>
  <si>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</si>
  <si>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</si>
  <si>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</si>
  <si>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</si>
  <si>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</si>
  <si>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</si>
  <si>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</si>
  <si>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</si>
  <si>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</si>
  <si>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</si>
  <si>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</si>
  <si>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</si>
  <si>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</si>
  <si>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</si>
  <si>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</si>
  <si>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</si>
  <si>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</si>
  <si>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</si>
  <si>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</si>
  <si>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</si>
  <si>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</si>
  <si>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</si>
  <si>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</si>
  <si>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</si>
  <si>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</si>
  <si>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</si>
  <si>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</si>
  <si>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</si>
  <si>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</si>
  <si>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</si>
  <si>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</si>
  <si>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</si>
  <si>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</si>
  <si>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</si>
  <si>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</si>
  <si>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</si>
  <si>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</si>
  <si>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</si>
  <si>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</si>
  <si>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</si>
  <si>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</si>
  <si>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</si>
  <si>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</si>
  <si>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</si>
  <si>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</si>
  <si>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</si>
  <si>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</si>
  <si>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</si>
  <si>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</si>
  <si>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</si>
  <si>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</si>
  <si>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</si>
  <si>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</si>
  <si>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</si>
  <si>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</si>
  <si>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</si>
  <si>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</si>
  <si>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</si>
  <si>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</si>
  <si>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</si>
  <si>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</si>
  <si>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</si>
  <si>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</si>
  <si>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</si>
  <si>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</si>
  <si>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</si>
  <si>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</si>
  <si>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</si>
  <si>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</si>
  <si>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</si>
  <si>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</si>
  <si>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</si>
  <si>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</si>
  <si>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</si>
  <si>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</si>
  <si>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</si>
  <si>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</si>
  <si>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</si>
  <si>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</si>
  <si>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</si>
  <si>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</si>
  <si>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</si>
  <si>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</si>
  <si>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</si>
  <si>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</si>
  <si>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</si>
  <si>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</si>
  <si>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</si>
  <si>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</si>
  <si>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</si>
  <si>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</si>
  <si>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</si>
  <si>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</si>
  <si>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</si>
  <si>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</si>
  <si>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</si>
  <si>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</si>
  <si>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</si>
  <si>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</si>
  <si>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</si>
  <si>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</si>
  <si>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</si>
  <si>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</si>
  <si>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</si>
  <si>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</si>
  <si>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</si>
  <si>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</si>
  <si>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</si>
  <si>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</si>
  <si>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</si>
  <si>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</si>
  <si>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</si>
  <si>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</si>
  <si>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</si>
  <si>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</si>
  <si>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</si>
  <si>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</si>
  <si>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</si>
  <si>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</si>
  <si>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</si>
  <si>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</si>
  <si>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</si>
  <si>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</si>
  <si>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</si>
  <si>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</si>
  <si>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</si>
  <si>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</si>
  <si>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</si>
  <si>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</si>
  <si>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</si>
  <si>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</si>
  <si>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</si>
  <si>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</si>
  <si>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</si>
  <si>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</si>
  <si>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</si>
  <si>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</si>
  <si>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</si>
  <si>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</si>
  <si>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</si>
  <si>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</si>
  <si>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</si>
  <si>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</si>
  <si>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</si>
  <si>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</si>
  <si>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</si>
  <si>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</si>
  <si>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</si>
  <si>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</si>
  <si>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</si>
  <si>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</si>
  <si>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</si>
  <si>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</si>
  <si>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</si>
  <si>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</si>
  <si>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</si>
  <si>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</si>
  <si>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</si>
  <si>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</si>
  <si>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</si>
  <si>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</si>
  <si>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</si>
  <si>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</si>
  <si>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</si>
  <si>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</si>
  <si>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</si>
  <si>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</si>
  <si>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</si>
  <si>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</si>
  <si>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</si>
  <si>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</si>
  <si>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</si>
  <si>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</si>
  <si>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</si>
  <si>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</si>
  <si>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</si>
  <si>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</si>
  <si>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</si>
  <si>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</si>
  <si>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</si>
  <si>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</si>
  <si>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</si>
  <si>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</si>
  <si>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</si>
  <si>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</si>
  <si>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</si>
  <si>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</si>
  <si>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</si>
  <si>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</si>
  <si>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</si>
  <si>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</si>
  <si>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</si>
  <si>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</si>
  <si>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</si>
  <si>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</si>
  <si>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</si>
  <si>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</si>
  <si>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</si>
  <si>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</si>
  <si>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</si>
  <si>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</si>
  <si>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</si>
  <si>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</si>
  <si>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</si>
  <si>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</si>
  <si>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</si>
  <si>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</si>
  <si>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</si>
  <si>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</si>
  <si>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</si>
  <si>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</si>
  <si>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</si>
  <si>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</si>
  <si>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</si>
  <si>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</si>
  <si>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</si>
  <si>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</si>
  <si>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</si>
  <si>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</si>
  <si>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</si>
  <si>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</si>
  <si>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</si>
  <si>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</si>
  <si>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</si>
  <si>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</si>
  <si>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</si>
  <si>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</si>
  <si>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</si>
  <si>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</si>
  <si>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</si>
  <si>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</si>
  <si>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</si>
  <si>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</si>
  <si>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</si>
  <si>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</si>
  <si>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</si>
  <si>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</si>
  <si>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</si>
  <si>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</si>
  <si>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</si>
  <si>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</si>
  <si>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</si>
  <si>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</si>
  <si>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</si>
  <si>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</si>
  <si>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</si>
  <si>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</si>
  <si>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</si>
  <si>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</si>
  <si>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</si>
  <si>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</si>
  <si>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</si>
  <si>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</si>
  <si>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</si>
  <si>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</si>
  <si>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</si>
  <si>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</si>
  <si>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</si>
  <si>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</si>
  <si>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</si>
  <si>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</si>
  <si>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</si>
  <si>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</si>
  <si>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</si>
  <si>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</si>
  <si>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</si>
  <si>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</si>
  <si>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</si>
  <si>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</si>
  <si>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</si>
  <si>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</si>
  <si>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</si>
  <si>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</si>
  <si>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</si>
  <si>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</si>
  <si>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</si>
  <si>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</si>
  <si>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</si>
  <si>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</si>
  <si>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</si>
  <si>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</si>
  <si>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</si>
  <si>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</si>
  <si>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</si>
  <si>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</si>
  <si>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</si>
  <si>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</si>
  <si>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</si>
  <si>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</si>
  <si>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</si>
  <si>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</si>
  <si>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</si>
  <si>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</si>
  <si>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</si>
  <si>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</si>
  <si>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</si>
  <si>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</si>
  <si>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</si>
  <si>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</si>
  <si>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</si>
  <si>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</si>
  <si>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</si>
  <si>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</si>
  <si>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</si>
  <si>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</si>
  <si>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</si>
  <si>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</si>
  <si>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</si>
  <si>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</si>
  <si>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</si>
  <si>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</si>
  <si>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</si>
  <si>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</si>
  <si>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</si>
  <si>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</si>
  <si>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</si>
  <si>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</si>
  <si>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</si>
  <si>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</si>
  <si>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</si>
  <si>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</si>
  <si>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</si>
  <si>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</si>
  <si>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</si>
  <si>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</si>
  <si>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</si>
  <si>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</si>
  <si>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</si>
  <si>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</si>
  <si>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</si>
  <si>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</si>
  <si>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</si>
  <si>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</si>
  <si>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</si>
  <si>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</si>
  <si>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</si>
  <si>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</si>
  <si>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</si>
  <si>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</si>
  <si>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</si>
  <si>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</si>
  <si>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</si>
  <si>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</si>
  <si>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</si>
  <si>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</si>
  <si>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</si>
  <si>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</si>
  <si>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</si>
  <si>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</si>
  <si>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</si>
  <si>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</si>
  <si>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</si>
  <si>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</si>
  <si>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</si>
  <si>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</si>
  <si>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</si>
  <si>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</si>
  <si>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</si>
  <si>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</si>
  <si>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</si>
  <si>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</si>
  <si>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</si>
  <si>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</si>
  <si>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</si>
  <si>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</si>
  <si>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</si>
  <si>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</si>
  <si>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</si>
  <si>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</si>
  <si>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</si>
  <si>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</si>
  <si>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</si>
  <si>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</si>
  <si>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</si>
  <si>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</si>
  <si>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</si>
  <si>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</si>
  <si>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</si>
  <si>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</si>
  <si>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</si>
  <si>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</si>
  <si>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</si>
  <si>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</si>
  <si>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</si>
  <si>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</si>
  <si>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</si>
  <si>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</si>
  <si>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</si>
  <si>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</si>
  <si>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</si>
  <si>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</si>
  <si>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</si>
  <si>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</si>
  <si>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</si>
  <si>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</si>
  <si>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</si>
  <si>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</si>
  <si>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</si>
  <si>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</si>
  <si>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</si>
  <si>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</si>
  <si>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</si>
  <si>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</si>
  <si>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</si>
  <si>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</si>
  <si>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</si>
  <si>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</si>
  <si>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</si>
  <si>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</si>
  <si>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</si>
  <si>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</si>
  <si>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</si>
  <si>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</si>
  <si>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</si>
  <si>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</si>
  <si>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</si>
  <si>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</si>
  <si>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</si>
  <si>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</si>
  <si>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</si>
  <si>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</si>
  <si>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</si>
  <si>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</si>
  <si>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</si>
  <si>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</si>
  <si>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</si>
  <si>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</si>
  <si>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</si>
  <si>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</si>
  <si>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</si>
  <si>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</si>
  <si>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</si>
  <si>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</si>
  <si>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</si>
  <si>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</si>
  <si>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</si>
  <si>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</si>
  <si>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</si>
  <si>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</si>
  <si>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</si>
  <si>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</si>
  <si>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</si>
  <si>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</si>
  <si>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</si>
  <si>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</si>
  <si>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</si>
  <si>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</si>
  <si>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</si>
  <si>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</si>
  <si>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</si>
  <si>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</si>
  <si>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</si>
  <si>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</si>
  <si>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</si>
  <si>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</si>
  <si>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</si>
  <si>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</si>
  <si>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</si>
  <si>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</si>
  <si>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</si>
  <si>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</si>
  <si>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</si>
  <si>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</si>
  <si>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</si>
  <si>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</si>
  <si>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</si>
  <si>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</si>
  <si>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</si>
  <si>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</si>
  <si>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</si>
  <si>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</si>
  <si>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</si>
  <si>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</si>
  <si>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</si>
  <si>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</si>
  <si>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</si>
  <si>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</si>
  <si>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</si>
  <si>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</si>
  <si>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</si>
  <si>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</si>
  <si>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</si>
  <si>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</si>
  <si>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</si>
  <si>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</si>
  <si>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</si>
  <si>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</si>
  <si>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</si>
  <si>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</si>
  <si>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</si>
  <si>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</si>
  <si>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</si>
  <si>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</si>
  <si>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</si>
  <si>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</si>
  <si>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</si>
  <si>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</si>
  <si>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</si>
  <si>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</si>
  <si>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</si>
  <si>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</si>
  <si>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</si>
  <si>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</si>
  <si>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</si>
  <si>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</si>
  <si>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</si>
  <si>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</si>
  <si>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</si>
  <si>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</si>
  <si>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</si>
  <si>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</si>
  <si>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</si>
  <si>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</si>
  <si>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</si>
  <si>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</si>
  <si>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</si>
  <si>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</si>
  <si>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</si>
  <si>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</si>
  <si>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</si>
  <si>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</si>
  <si>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</si>
  <si>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</si>
  <si>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</si>
  <si>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</si>
  <si>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</si>
  <si>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</si>
  <si>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</si>
  <si>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</si>
  <si>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</si>
  <si>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</si>
  <si>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</si>
  <si>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</si>
  <si>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</si>
  <si>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</si>
  <si>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</si>
  <si>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</si>
  <si>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</si>
  <si>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</si>
  <si>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</si>
  <si>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</si>
  <si>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</si>
  <si>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</si>
  <si>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</si>
  <si>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</si>
  <si>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</si>
  <si>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</si>
  <si>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</si>
  <si>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</si>
  <si>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</si>
  <si>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</si>
  <si>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</si>
  <si>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</si>
  <si>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</si>
  <si>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</si>
  <si>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</si>
  <si>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</si>
  <si>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</si>
  <si>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</si>
  <si>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</si>
  <si>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</si>
  <si>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</si>
  <si>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</si>
  <si>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</si>
  <si>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</si>
  <si>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</si>
  <si>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</si>
  <si>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</si>
  <si>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</si>
  <si>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</si>
  <si>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</si>
  <si>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</si>
  <si>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</si>
  <si>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</si>
  <si>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</si>
  <si>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</si>
  <si>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</si>
  <si>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</si>
  <si>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</si>
  <si>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</si>
  <si>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</si>
  <si>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</si>
  <si>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</si>
  <si>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</si>
  <si>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</si>
  <si>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</si>
  <si>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</si>
  <si>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</si>
  <si>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</si>
  <si>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</si>
  <si>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</si>
  <si>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</si>
  <si>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</si>
  <si>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</si>
  <si>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</si>
  <si>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</si>
  <si>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</si>
  <si>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</si>
  <si>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</si>
  <si>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</si>
  <si>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</si>
  <si>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</si>
  <si>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</si>
  <si>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</si>
  <si>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</si>
  <si>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</si>
  <si>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</si>
  <si>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</si>
  <si>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</si>
  <si>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</si>
  <si>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</si>
  <si>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</si>
  <si>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</si>
  <si>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</si>
  <si>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</si>
  <si>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</si>
  <si>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</si>
  <si>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</si>
  <si>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</si>
  <si>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</si>
  <si>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</si>
  <si>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</si>
  <si>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</si>
  <si>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</si>
  <si>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</si>
  <si>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</si>
  <si>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</si>
  <si>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</si>
  <si>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</si>
  <si>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</si>
  <si>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</si>
  <si>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</si>
  <si>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</si>
  <si>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</si>
  <si>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</si>
  <si>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</si>
  <si>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</si>
  <si>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</si>
  <si>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</si>
  <si>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</si>
  <si>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</si>
  <si>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</si>
  <si>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</si>
  <si>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</si>
  <si>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</si>
  <si>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</si>
  <si>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</si>
  <si>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</si>
  <si>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</si>
  <si>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</si>
  <si>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</si>
  <si>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</si>
  <si>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</si>
  <si>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</si>
  <si>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</si>
  <si>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</si>
  <si>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</si>
  <si>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</si>
  <si>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</si>
  <si>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</si>
  <si>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</si>
  <si>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</si>
  <si>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</si>
  <si>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</si>
  <si>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</si>
  <si>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</si>
  <si>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</si>
  <si>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</si>
  <si>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</si>
  <si>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</si>
  <si>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</si>
  <si>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</si>
  <si>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</si>
  <si>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</si>
  <si>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</si>
  <si>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</si>
  <si>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</si>
  <si>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</si>
  <si>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</si>
  <si>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</si>
  <si>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</si>
  <si>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</si>
  <si>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</si>
  <si>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</si>
  <si>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</si>
  <si>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</si>
  <si>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</si>
  <si>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</si>
  <si>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</si>
  <si>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</si>
  <si>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</si>
  <si>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</si>
  <si>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</si>
  <si>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</si>
  <si>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</si>
  <si>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</si>
  <si>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</si>
  <si>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</si>
  <si>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</si>
  <si>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</si>
  <si>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</si>
  <si>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</si>
  <si>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</si>
  <si>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</si>
  <si>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</si>
  <si>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</si>
  <si>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</si>
  <si>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</si>
  <si>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</si>
  <si>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</si>
  <si>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</si>
  <si>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</si>
  <si>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</si>
  <si>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</si>
  <si>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</si>
  <si>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</si>
  <si>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</si>
  <si>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</si>
  <si>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</si>
  <si>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</si>
  <si>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</si>
  <si>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</si>
  <si>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</si>
  <si>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</si>
  <si>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</si>
  <si>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</si>
  <si>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</si>
  <si>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</si>
  <si>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</si>
  <si>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</si>
  <si>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</si>
  <si>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</si>
  <si>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</si>
  <si>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</si>
  <si>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</si>
  <si>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</si>
  <si>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</si>
  <si>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</si>
  <si>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</si>
  <si>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</si>
  <si>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</si>
  <si>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</si>
  <si>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</si>
  <si>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</si>
  <si>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</si>
  <si>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</si>
  <si>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</si>
  <si>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</si>
  <si>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</si>
  <si>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</si>
  <si>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</si>
  <si>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</si>
  <si>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</si>
  <si>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</si>
  <si>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</si>
  <si>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</si>
  <si>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</si>
  <si>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</si>
  <si>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</si>
  <si>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</si>
  <si>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</si>
  <si>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</si>
  <si>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</si>
  <si>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</si>
  <si>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</si>
  <si>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</si>
  <si>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</si>
  <si>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</si>
  <si>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</si>
  <si>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</si>
  <si>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</si>
  <si>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</si>
  <si>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</si>
  <si>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</si>
  <si>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</si>
  <si>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</si>
  <si>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</si>
  <si>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</si>
  <si>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</si>
  <si>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</si>
  <si>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</si>
  <si>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</si>
  <si>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</si>
  <si>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</si>
  <si>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</si>
  <si>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</si>
  <si>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</si>
  <si>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</si>
  <si>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</si>
  <si>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</si>
  <si>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</si>
  <si>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</si>
  <si>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</si>
  <si>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</si>
  <si>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</si>
  <si>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</si>
  <si>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</si>
  <si>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</si>
  <si>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</si>
  <si>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</si>
  <si>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</si>
  <si>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</si>
  <si>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</si>
  <si>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</si>
  <si>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</si>
  <si>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</si>
  <si>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</si>
  <si>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</si>
  <si>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</si>
  <si>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</si>
  <si>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</si>
  <si>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</si>
  <si>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</si>
  <si>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</si>
  <si>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</si>
  <si>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</si>
  <si>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</si>
  <si>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</si>
  <si>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</si>
  <si>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</si>
  <si>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</si>
  <si>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</si>
  <si>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</si>
  <si>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</si>
  <si>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</si>
  <si>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</si>
  <si>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</si>
  <si>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</si>
  <si>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</si>
  <si>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</si>
  <si>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</si>
  <si>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</si>
  <si>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</si>
  <si>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</si>
  <si>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</si>
  <si>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</si>
  <si>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</si>
  <si>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</si>
  <si>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</si>
  <si>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</si>
  <si>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</si>
  <si>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</si>
  <si>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</si>
  <si>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</si>
  <si>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</si>
  <si>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</si>
  <si>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</si>
  <si>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</si>
  <si>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</si>
  <si>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</si>
  <si>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</si>
  <si>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</si>
  <si>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</si>
  <si>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</si>
  <si>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</si>
  <si>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</si>
  <si>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</si>
  <si>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</si>
  <si>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</si>
  <si>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</si>
  <si>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</si>
  <si>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</si>
  <si>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</si>
  <si>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</si>
  <si>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</si>
  <si>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</si>
  <si>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</si>
  <si>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</si>
  <si>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</si>
  <si>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</si>
  <si>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</si>
  <si>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</si>
  <si>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</si>
  <si>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</si>
  <si>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</si>
  <si>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</si>
  <si>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</si>
  <si>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</si>
  <si>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</si>
  <si>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</si>
  <si>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</si>
  <si>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</si>
  <si>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</si>
  <si>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</si>
  <si>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</si>
  <si>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</si>
  <si>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</si>
  <si>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</si>
  <si>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</si>
  <si>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</si>
  <si>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</si>
  <si>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</si>
  <si>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</si>
  <si>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</si>
  <si>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</si>
  <si>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</si>
  <si>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</si>
  <si>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</si>
  <si>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</si>
  <si>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</si>
  <si>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</si>
  <si>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</si>
  <si>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</si>
  <si>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</si>
  <si>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</si>
  <si>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</si>
  <si>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</si>
  <si>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</si>
  <si>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</si>
  <si>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</si>
  <si>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</si>
  <si>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</si>
  <si>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</si>
  <si>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</si>
  <si>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</si>
  <si>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</si>
  <si>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</si>
  <si>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</si>
  <si>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</si>
  <si>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</si>
  <si>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</si>
  <si>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</si>
  <si>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</si>
  <si>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</si>
  <si>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</si>
  <si>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</si>
  <si>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</si>
  <si>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</si>
  <si>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</si>
  <si>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</si>
  <si>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</si>
  <si>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</si>
  <si>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</si>
  <si>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</si>
  <si>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</si>
  <si>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</si>
  <si>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</si>
  <si>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</si>
  <si>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</si>
  <si>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</si>
  <si>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</si>
  <si>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</si>
  <si>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</si>
  <si>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</si>
  <si>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</si>
  <si>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</si>
  <si>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</si>
  <si>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</si>
  <si>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</si>
  <si>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</si>
  <si>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</si>
  <si>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</si>
  <si>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</si>
  <si>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</si>
  <si>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</si>
  <si>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</si>
  <si>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</si>
  <si>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</si>
  <si>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</si>
  <si>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</si>
  <si>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</si>
  <si>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</si>
  <si>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</si>
  <si>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</si>
  <si>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</si>
  <si>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</si>
  <si>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</si>
  <si>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</si>
  <si>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</si>
  <si>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</si>
  <si>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</si>
  <si>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</si>
  <si>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</si>
  <si>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</si>
  <si>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</si>
  <si>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</si>
  <si>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</si>
  <si>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</si>
  <si>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</si>
  <si>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</si>
  <si>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</si>
  <si>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</si>
  <si>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</si>
  <si>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</si>
  <si>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</si>
  <si>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</si>
  <si>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</si>
  <si>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</si>
  <si>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</si>
  <si>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</si>
  <si>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</si>
  <si>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</si>
  <si>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</si>
  <si>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</si>
  <si>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</si>
  <si>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</si>
  <si>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</si>
  <si>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</si>
  <si>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</si>
  <si>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</si>
  <si>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</si>
  <si>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</si>
  <si>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</si>
  <si>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</si>
  <si>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</si>
  <si>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</si>
  <si>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</si>
  <si>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</si>
  <si>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</si>
  <si>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</si>
  <si>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</si>
  <si>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</si>
  <si>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</si>
  <si>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</si>
  <si>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</si>
  <si>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</si>
  <si>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</si>
  <si>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</si>
  <si>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</si>
  <si>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</si>
  <si>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</si>
  <si>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</si>
  <si>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</si>
  <si>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</si>
  <si>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</si>
  <si>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</si>
  <si>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</si>
  <si>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</si>
  <si>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</si>
  <si>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</si>
  <si>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</si>
  <si>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</si>
  <si>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</si>
  <si>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</si>
  <si>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</si>
  <si>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</si>
  <si>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</si>
  <si>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</si>
  <si>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</si>
  <si>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</si>
  <si>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</si>
  <si>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</si>
  <si>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</si>
  <si>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</si>
  <si>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</si>
  <si>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</si>
  <si>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</si>
  <si>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</si>
  <si>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</si>
  <si>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</si>
  <si>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</si>
  <si>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</si>
  <si>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</si>
  <si>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</si>
  <si>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</si>
  <si>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</si>
  <si>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</si>
  <si>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</si>
  <si>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</si>
  <si>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</si>
  <si>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</si>
  <si>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</si>
  <si>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</si>
  <si>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</si>
  <si>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</si>
  <si>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</si>
  <si>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</si>
  <si>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</si>
  <si>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</si>
  <si>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</si>
  <si>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</si>
  <si>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</si>
  <si>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</si>
  <si>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</si>
  <si>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</si>
  <si>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</si>
  <si>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</si>
  <si>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</si>
  <si>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</si>
  <si>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</si>
  <si>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</si>
  <si>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</si>
  <si>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</si>
  <si>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</si>
  <si>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</si>
  <si>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</si>
  <si>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</si>
  <si>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</si>
  <si>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</si>
  <si>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</si>
  <si>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</si>
  <si>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</si>
  <si>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</si>
  <si>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</si>
  <si>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</si>
  <si>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</si>
  <si>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</si>
  <si>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</si>
  <si>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</si>
  <si>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</si>
  <si>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</si>
  <si>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</si>
  <si>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</si>
  <si>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</si>
  <si>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</si>
  <si>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</si>
  <si>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</si>
  <si>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</si>
  <si>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</si>
  <si>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</si>
  <si>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</si>
  <si>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</si>
  <si>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</si>
  <si>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</si>
  <si>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</si>
  <si>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</si>
  <si>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</si>
  <si>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</si>
  <si>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</si>
  <si>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</si>
  <si>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</si>
  <si>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</si>
  <si>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</si>
  <si>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</si>
  <si>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</si>
  <si>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</si>
  <si>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</si>
  <si>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</si>
  <si>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</si>
  <si>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</si>
  <si>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</si>
  <si>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</si>
  <si>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</si>
  <si>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</si>
  <si>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</si>
  <si>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</si>
  <si>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</si>
  <si>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</si>
  <si>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</si>
  <si>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</si>
  <si>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</si>
  <si>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</si>
  <si>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</si>
  <si>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</si>
  <si>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</si>
  <si>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</si>
  <si>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</si>
  <si>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</si>
  <si>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</si>
  <si>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</si>
  <si>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</si>
  <si>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</si>
  <si>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</si>
  <si>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</si>
  <si>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</si>
  <si>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</si>
  <si>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</si>
  <si>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</si>
  <si>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</si>
  <si>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</si>
  <si>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</si>
  <si>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</si>
  <si>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</si>
  <si>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</si>
  <si>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</si>
  <si>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</si>
  <si>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</si>
  <si>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</si>
  <si>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</si>
  <si>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</si>
  <si>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</si>
  <si>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</si>
  <si>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</si>
  <si>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</si>
  <si>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</si>
  <si>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</si>
  <si>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</si>
  <si>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</si>
  <si>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</si>
  <si>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</si>
  <si>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</si>
  <si>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</si>
  <si>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</si>
  <si>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</si>
  <si>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</si>
  <si>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</si>
  <si>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</si>
  <si>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</si>
  <si>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</si>
  <si>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</si>
  <si>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</si>
  <si>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</si>
  <si>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</si>
  <si>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</si>
  <si>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</si>
  <si>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</si>
  <si>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</si>
  <si>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</si>
  <si>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</si>
  <si>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</si>
  <si>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</si>
  <si>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</si>
  <si>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</si>
  <si>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</si>
  <si>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</si>
  <si>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</si>
  <si>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</si>
  <si>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</si>
  <si>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</si>
  <si>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</si>
  <si>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</si>
  <si>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</si>
  <si>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</si>
  <si>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</si>
  <si>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</si>
  <si>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</si>
  <si>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</si>
  <si>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</si>
  <si>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</si>
  <si>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</si>
  <si>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</si>
  <si>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</si>
  <si>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</si>
  <si>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</si>
  <si>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</si>
  <si>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</si>
  <si>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</si>
  <si>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</si>
  <si>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</si>
  <si>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</si>
  <si>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</si>
  <si>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</si>
  <si>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</si>
  <si>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</si>
  <si>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</si>
  <si>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</si>
  <si>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</si>
  <si>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</si>
  <si>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</si>
  <si>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</si>
  <si>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</si>
  <si>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</si>
  <si>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</si>
  <si>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</si>
  <si>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</si>
  <si>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</si>
  <si>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</si>
  <si>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</si>
  <si>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</si>
  <si>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</si>
  <si>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</si>
  <si>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</si>
  <si>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</si>
  <si>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</si>
  <si>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</si>
  <si>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</si>
  <si>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</si>
  <si>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</si>
  <si>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</si>
  <si>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</si>
  <si>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</si>
  <si>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</si>
  <si>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</si>
  <si>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</si>
  <si>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</si>
  <si>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</si>
  <si>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</si>
  <si>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</si>
  <si>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</si>
  <si>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</si>
  <si>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</si>
  <si>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</si>
  <si>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</si>
  <si>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</si>
  <si>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</si>
  <si>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</si>
  <si>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</si>
  <si>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</si>
  <si>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</si>
  <si>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</si>
  <si>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</si>
  <si>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</si>
  <si>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</si>
  <si>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</si>
  <si>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</si>
  <si>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</si>
  <si>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</si>
  <si>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</si>
  <si>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</si>
  <si>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</si>
  <si>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</si>
  <si>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</si>
  <si>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</si>
  <si>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</si>
  <si>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</si>
  <si>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</si>
  <si>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</si>
  <si>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</si>
  <si>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</si>
  <si>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</si>
  <si>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</si>
  <si>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</si>
  <si>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</si>
  <si>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</si>
  <si>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</si>
  <si>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</si>
  <si>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</si>
  <si>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</si>
  <si>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</si>
  <si>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</si>
  <si>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</si>
  <si>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</si>
  <si>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</si>
  <si>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</si>
  <si>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</si>
  <si>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</si>
  <si>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</si>
  <si>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</si>
  <si>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</si>
  <si>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</si>
  <si>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</si>
  <si>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</si>
  <si>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</si>
  <si>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</si>
  <si>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</si>
  <si>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</si>
  <si>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</si>
  <si>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</si>
  <si>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</si>
  <si>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</si>
  <si>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</si>
  <si>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</si>
  <si>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</si>
  <si>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</si>
  <si>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</si>
  <si>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</si>
  <si>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</si>
  <si>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</si>
  <si>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</si>
  <si>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</si>
  <si>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</si>
  <si>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</si>
  <si>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</si>
  <si>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</si>
  <si>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</si>
  <si>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</si>
  <si>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</si>
  <si>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</si>
  <si>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</si>
  <si>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</si>
  <si>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</si>
  <si>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</si>
  <si>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</si>
  <si>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</si>
  <si>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</si>
  <si>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</si>
  <si>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</si>
  <si>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</si>
  <si>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</si>
  <si>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</si>
  <si>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</si>
  <si>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</si>
  <si>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</si>
  <si>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</si>
  <si>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</si>
  <si>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</si>
  <si>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</si>
  <si>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</si>
  <si>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</si>
  <si>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</si>
  <si>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</si>
  <si>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</si>
  <si>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</si>
  <si>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</si>
  <si>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</si>
  <si>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</si>
  <si>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</si>
  <si>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</si>
  <si>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</si>
  <si>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</si>
  <si>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</si>
  <si>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</si>
  <si>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</si>
  <si>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</si>
  <si>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</si>
  <si>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</si>
  <si>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</si>
  <si>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</si>
  <si>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</si>
  <si>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</si>
  <si>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</si>
  <si>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</si>
  <si>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</si>
  <si>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</si>
  <si>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</si>
  <si>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</si>
  <si>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</si>
  <si>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</si>
  <si>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</si>
  <si>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</si>
  <si>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</si>
  <si>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</si>
  <si>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</si>
  <si>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</si>
  <si>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</si>
  <si>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</si>
  <si>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</si>
  <si>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</si>
  <si>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</si>
  <si>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</si>
  <si>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</si>
  <si>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</si>
  <si>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</si>
  <si>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</si>
  <si>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</si>
  <si>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</si>
  <si>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</si>
  <si>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</si>
  <si>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</si>
  <si>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</si>
  <si>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</si>
  <si>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</si>
  <si>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</si>
  <si>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</si>
  <si>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</si>
  <si>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</si>
  <si>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</si>
  <si>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</si>
  <si>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</si>
  <si>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</si>
  <si>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</si>
  <si>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</si>
  <si>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</si>
  <si>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</si>
  <si>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</si>
  <si>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</si>
  <si>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</si>
  <si>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</si>
  <si>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</si>
  <si>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</si>
  <si>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</si>
  <si>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</si>
  <si>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</si>
  <si>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</si>
  <si>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</si>
  <si>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</si>
  <si>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</si>
  <si>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</si>
  <si>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</si>
  <si>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</si>
  <si>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</si>
  <si>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</si>
  <si>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</si>
  <si>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</si>
  <si>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</si>
  <si>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</si>
  <si>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</si>
  <si>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</si>
  <si>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</si>
  <si>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</si>
  <si>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</si>
  <si>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</si>
  <si>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</si>
  <si>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</si>
  <si>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</si>
  <si>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</si>
  <si>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</si>
  <si>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</si>
  <si>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</si>
  <si>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</si>
  <si>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</si>
  <si>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</si>
  <si>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</si>
  <si>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</si>
  <si>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</si>
  <si>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</si>
  <si>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</si>
  <si>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</si>
  <si>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</si>
  <si>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</si>
  <si>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</si>
  <si>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</si>
  <si>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</si>
  <si>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</si>
  <si>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</si>
  <si>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</si>
  <si>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</si>
  <si>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</si>
  <si>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</si>
  <si>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</si>
  <si>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</si>
  <si>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</si>
  <si>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</si>
  <si>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</si>
  <si>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</si>
  <si>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</si>
  <si>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</si>
  <si>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</si>
  <si>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</si>
  <si>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</si>
  <si>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</si>
  <si>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</si>
  <si>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</si>
  <si>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</si>
  <si>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</si>
  <si>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</si>
  <si>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</si>
  <si>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</si>
  <si>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</si>
  <si>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</si>
  <si>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</si>
  <si>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</si>
  <si>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</si>
  <si>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</si>
  <si>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</si>
  <si>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</si>
  <si>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</si>
  <si>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</si>
  <si>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</si>
  <si>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</si>
  <si>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</si>
  <si>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</si>
  <si>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</si>
  <si>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</si>
  <si>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</si>
  <si>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</si>
  <si>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</si>
  <si>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</si>
  <si>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</si>
  <si>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</si>
  <si>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</si>
  <si>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</si>
  <si>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</si>
  <si>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</si>
  <si>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</si>
  <si>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</si>
  <si>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</si>
  <si>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</si>
  <si>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</si>
  <si>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</si>
  <si>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</si>
  <si>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</si>
  <si>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</si>
  <si>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</si>
  <si>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</si>
  <si>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</si>
  <si>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</si>
  <si>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</si>
  <si>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</si>
  <si>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</si>
  <si>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</si>
  <si>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</si>
  <si>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</si>
  <si>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</si>
  <si>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</si>
  <si>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</si>
  <si>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</si>
  <si>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</si>
  <si>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</si>
  <si>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</si>
  <si>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</si>
  <si>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</si>
  <si>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</si>
  <si>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</si>
  <si>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</si>
  <si>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</si>
  <si>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</si>
  <si>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</si>
  <si>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</si>
  <si>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</si>
  <si>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</si>
  <si>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</si>
  <si>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</si>
  <si>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</si>
  <si>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</si>
  <si>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</si>
  <si>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</si>
  <si>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</si>
  <si>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</si>
  <si>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</si>
  <si>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</si>
  <si>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</si>
  <si>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</si>
  <si>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</si>
  <si>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</si>
  <si>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</si>
  <si>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</si>
  <si>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</si>
  <si>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</si>
  <si>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</si>
  <si>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</si>
  <si>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</si>
  <si>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</si>
  <si>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</si>
  <si>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</si>
  <si>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</si>
  <si>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</si>
  <si>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</si>
  <si>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</si>
  <si>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</si>
  <si>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</si>
  <si>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</si>
  <si>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</si>
  <si>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</si>
  <si>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</si>
  <si>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</si>
  <si>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</si>
  <si>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</si>
  <si>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</si>
  <si>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</si>
  <si>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</si>
  <si>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</si>
  <si>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</si>
  <si>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</si>
  <si>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</si>
  <si>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</si>
  <si>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</si>
  <si>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</si>
  <si>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</si>
  <si>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</si>
  <si>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</si>
  <si>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</si>
  <si>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</si>
  <si>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</si>
  <si>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</si>
  <si>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</si>
  <si>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</si>
  <si>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</si>
  <si>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</si>
  <si>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</si>
  <si>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</si>
  <si>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</si>
  <si>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</si>
  <si>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</si>
  <si>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</si>
  <si>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</si>
  <si>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</si>
  <si>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</si>
  <si>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</si>
  <si>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</si>
  <si>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</si>
  <si>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</si>
  <si>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</si>
  <si>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</si>
  <si>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</si>
  <si>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</si>
  <si>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</si>
  <si>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</si>
  <si>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</si>
  <si>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</si>
  <si>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</si>
  <si>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</si>
  <si>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</si>
  <si>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</si>
  <si>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</si>
  <si>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</si>
  <si>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</si>
  <si>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</si>
  <si>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</si>
  <si>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</si>
  <si>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</si>
  <si>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</si>
  <si>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</si>
  <si>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</si>
  <si>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</si>
  <si>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</si>
  <si>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</si>
  <si>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</si>
  <si>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</si>
  <si>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</si>
  <si>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</si>
  <si>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</si>
  <si>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</si>
  <si>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</si>
  <si>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</si>
  <si>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</si>
  <si>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</si>
  <si>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</si>
  <si>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</si>
  <si>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</si>
  <si>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</si>
  <si>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</si>
  <si>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</si>
  <si>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</si>
  <si>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</si>
  <si>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</si>
  <si>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</si>
  <si>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</si>
  <si>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</si>
  <si>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</si>
  <si>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</si>
  <si>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</si>
  <si>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</si>
  <si>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</si>
  <si>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</si>
  <si>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</si>
  <si>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</si>
  <si>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</si>
  <si>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</si>
  <si>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</si>
  <si>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</si>
  <si>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</si>
  <si>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</si>
  <si>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</si>
  <si>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</si>
  <si>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</si>
  <si>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</si>
  <si>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</si>
  <si>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</si>
  <si>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</si>
  <si>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</si>
  <si>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</si>
  <si>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</si>
  <si>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</si>
  <si>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</si>
  <si>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</si>
  <si>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</si>
  <si>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</si>
  <si>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</si>
  <si>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</si>
  <si>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</si>
  <si>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</si>
  <si>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</si>
  <si>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</si>
  <si>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</si>
  <si>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</si>
  <si>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</si>
  <si>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</si>
  <si>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</si>
  <si>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</si>
  <si>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</si>
  <si>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</si>
  <si>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</si>
  <si>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</si>
  <si>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</si>
  <si>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</si>
  <si>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</si>
  <si>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</si>
  <si>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</si>
  <si>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</si>
  <si>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</si>
  <si>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</si>
  <si>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</si>
  <si>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</si>
  <si>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</si>
  <si>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</si>
  <si>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</si>
  <si>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</si>
  <si>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</si>
  <si>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</si>
  <si>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</si>
  <si>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</si>
  <si>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</si>
  <si>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</si>
  <si>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</si>
  <si>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</si>
  <si>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</si>
  <si>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</si>
  <si>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</si>
  <si>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</si>
  <si>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</si>
  <si>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</si>
  <si>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</si>
  <si>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</si>
  <si>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</si>
  <si>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</si>
  <si>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</si>
  <si>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</si>
  <si>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</si>
  <si>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</si>
  <si>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</si>
  <si>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</si>
  <si>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</si>
  <si>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</si>
  <si>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</si>
  <si>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</si>
  <si>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</si>
  <si>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</si>
  <si>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</si>
  <si>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</si>
  <si>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</si>
  <si>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</si>
  <si>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</si>
  <si>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</si>
  <si>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</si>
  <si>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</si>
  <si>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</si>
  <si>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</si>
  <si>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</si>
  <si>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</si>
  <si>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</si>
  <si>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</si>
  <si>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</si>
  <si>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</si>
  <si>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</si>
  <si>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</si>
  <si>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</si>
  <si>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</si>
  <si>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</si>
  <si>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</si>
  <si>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</si>
  <si>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</si>
  <si>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</si>
  <si>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</si>
  <si>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</si>
  <si>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</si>
  <si>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</si>
  <si>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</si>
  <si>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</si>
  <si>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</si>
  <si>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</si>
  <si>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</si>
  <si>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</si>
  <si>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</si>
  <si>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</si>
  <si>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</si>
  <si>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</si>
  <si>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</si>
  <si>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</si>
  <si>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</si>
  <si>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</si>
  <si>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</si>
  <si>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</si>
  <si>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</si>
  <si>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</si>
  <si>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</si>
  <si>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</si>
  <si>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</si>
  <si>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</si>
  <si>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</si>
  <si>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</si>
  <si>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</si>
  <si>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</si>
  <si>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</si>
  <si>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</si>
  <si>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</si>
  <si>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</si>
  <si>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</si>
  <si>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</si>
  <si>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</si>
  <si>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</si>
  <si>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</si>
  <si>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</si>
  <si>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</si>
  <si>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</si>
  <si>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</si>
  <si>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</si>
  <si>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</si>
  <si>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</si>
  <si>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</si>
  <si>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</si>
  <si>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</si>
  <si>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</si>
  <si>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</si>
  <si>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</si>
  <si>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</si>
  <si>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</si>
  <si>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</si>
  <si>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</si>
  <si>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</si>
  <si>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</si>
  <si>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</si>
  <si>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</si>
  <si>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</si>
  <si>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</si>
  <si>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</si>
  <si>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</si>
  <si>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</si>
  <si>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</si>
  <si>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</si>
  <si>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</si>
  <si>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</si>
  <si>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</si>
  <si>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</si>
  <si>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</si>
  <si>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</si>
  <si>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</si>
  <si>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</si>
  <si>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</si>
  <si>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</si>
  <si>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</si>
  <si>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</si>
  <si>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</si>
  <si>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</si>
  <si>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</si>
  <si>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</si>
  <si>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</si>
  <si>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</si>
  <si>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</si>
  <si>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</si>
  <si>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</si>
  <si>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</si>
  <si>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</si>
  <si>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</si>
  <si>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</si>
  <si>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</si>
  <si>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</si>
  <si>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</si>
  <si>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</si>
  <si>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</si>
  <si>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</si>
  <si>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</si>
  <si>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</si>
  <si>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</si>
  <si>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</si>
  <si>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</si>
  <si>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</si>
  <si>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</si>
  <si>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</si>
  <si>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</si>
  <si>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</si>
  <si>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</si>
  <si>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</si>
  <si>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</si>
  <si>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</si>
  <si>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</si>
  <si>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</si>
  <si>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</si>
  <si>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</si>
  <si>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</si>
  <si>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</si>
  <si>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</si>
  <si>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</si>
  <si>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</si>
  <si>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</si>
  <si>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</si>
  <si>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</si>
  <si>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</si>
  <si>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</si>
  <si>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</si>
  <si>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</si>
  <si>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</si>
  <si>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</si>
  <si>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</si>
  <si>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</si>
  <si>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</si>
  <si>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</si>
  <si>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</si>
  <si>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</si>
  <si>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</si>
  <si>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</si>
  <si>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</si>
  <si>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</si>
  <si>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</si>
  <si>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</si>
  <si>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</si>
  <si>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</si>
  <si>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</si>
  <si>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</si>
  <si>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</si>
  <si>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</si>
  <si>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</si>
  <si>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</si>
  <si>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</si>
  <si>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</si>
  <si>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</si>
  <si>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</si>
  <si>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</si>
  <si>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</si>
  <si>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</si>
  <si>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</si>
  <si>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</si>
  <si>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</si>
  <si>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</si>
  <si>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</si>
  <si>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</si>
  <si>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</si>
  <si>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</si>
  <si>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</si>
  <si>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</si>
  <si>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</si>
  <si>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</si>
  <si>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</si>
  <si>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</si>
  <si>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</si>
  <si>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</si>
  <si>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</si>
  <si>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</si>
  <si>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</si>
  <si>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</si>
  <si>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</si>
  <si>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</si>
  <si>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</si>
  <si>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</si>
  <si>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</si>
  <si>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</si>
  <si>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</si>
  <si>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</si>
  <si>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</si>
  <si>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</si>
  <si>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</si>
  <si>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</si>
  <si>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</si>
  <si>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</si>
  <si>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</si>
  <si>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</si>
  <si>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</si>
  <si>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</si>
  <si>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</si>
  <si>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</si>
  <si>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</si>
  <si>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</si>
  <si>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</si>
  <si>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</si>
  <si>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</si>
  <si>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</si>
  <si>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</si>
  <si>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</si>
  <si>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</si>
  <si>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</si>
  <si>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</si>
  <si>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</si>
  <si>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</si>
  <si>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</si>
  <si>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</si>
  <si>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</si>
  <si>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</si>
  <si>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</si>
  <si>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</si>
  <si>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</si>
  <si>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</si>
  <si>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</si>
  <si>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</si>
  <si>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</si>
  <si>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</si>
  <si>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</si>
  <si>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</si>
  <si>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</si>
  <si>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</si>
  <si>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</si>
  <si>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</si>
  <si>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</si>
  <si>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</si>
  <si>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</si>
  <si>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</si>
  <si>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</si>
  <si>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</si>
  <si>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</si>
  <si>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</si>
  <si>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</si>
  <si>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</si>
  <si>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</si>
  <si>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</si>
  <si>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</si>
  <si>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</si>
  <si>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</si>
  <si>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</si>
  <si>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</si>
  <si>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</si>
  <si>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</si>
  <si>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</si>
  <si>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</si>
  <si>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</si>
  <si>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</si>
  <si>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</si>
  <si>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</si>
  <si>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</si>
  <si>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</si>
  <si>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</si>
  <si>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</si>
  <si>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</si>
  <si>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</si>
  <si>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</si>
  <si>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</si>
  <si>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</si>
  <si>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</si>
  <si>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</si>
  <si>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</si>
  <si>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</si>
  <si>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</si>
  <si>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</si>
  <si>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</si>
  <si>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</si>
  <si>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</si>
  <si>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</si>
  <si>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</si>
  <si>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</si>
  <si>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</si>
  <si>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</si>
  <si>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</si>
  <si>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</si>
  <si>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</si>
  <si>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</si>
  <si>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</si>
  <si>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</si>
  <si>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</si>
  <si>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</si>
  <si>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</si>
  <si>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</si>
  <si>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</si>
  <si>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</si>
  <si>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</si>
  <si>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</si>
  <si>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</si>
  <si>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</si>
  <si>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</si>
  <si>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</si>
  <si>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</si>
  <si>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</si>
  <si>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</si>
  <si>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</si>
  <si>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</si>
  <si>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</si>
  <si>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</si>
  <si>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</si>
  <si>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</si>
  <si>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</si>
  <si>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</si>
  <si>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</si>
  <si>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</si>
  <si>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</si>
  <si>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</si>
  <si>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</si>
  <si>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</si>
  <si>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</si>
  <si>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</si>
  <si>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</si>
  <si>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</si>
  <si>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</si>
  <si>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</si>
  <si>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</si>
  <si>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</si>
  <si>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</si>
  <si>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</si>
  <si>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</si>
  <si>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</si>
  <si>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</si>
  <si>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</si>
  <si>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</si>
  <si>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</si>
  <si>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</si>
  <si>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</si>
  <si>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</si>
  <si>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</si>
  <si>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</si>
  <si>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</si>
  <si>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</si>
  <si>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</si>
  <si>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</si>
  <si>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</si>
  <si>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</si>
  <si>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</si>
  <si>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</si>
  <si>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</si>
  <si>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</si>
  <si>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</si>
  <si>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</si>
  <si>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</si>
  <si>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</si>
  <si>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</si>
  <si>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</si>
  <si>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</si>
  <si>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</si>
  <si>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</si>
  <si>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</si>
  <si>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</si>
  <si>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</si>
  <si>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</si>
  <si>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</si>
  <si>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</si>
  <si>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</si>
  <si>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</si>
  <si>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</si>
  <si>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</si>
  <si>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</si>
  <si>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</si>
  <si>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</si>
  <si>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</si>
  <si>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</si>
  <si>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</si>
  <si>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</si>
  <si>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</si>
  <si>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</si>
  <si>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</si>
  <si>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</si>
  <si>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</si>
  <si>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</si>
  <si>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</si>
  <si>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</si>
  <si>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</si>
  <si>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</si>
  <si>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</si>
  <si>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</si>
  <si>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</si>
  <si>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</si>
  <si>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</si>
  <si>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</si>
  <si>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</si>
  <si>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</si>
  <si>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</si>
  <si>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</si>
  <si>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</si>
  <si>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</si>
  <si>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</si>
  <si>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</si>
  <si>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</si>
  <si>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</si>
  <si>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</si>
  <si>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</si>
  <si>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</si>
  <si>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</si>
  <si>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</si>
  <si>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</si>
  <si>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</si>
  <si>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</si>
  <si>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</si>
  <si>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</si>
  <si>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</si>
  <si>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</si>
  <si>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</si>
  <si>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</si>
  <si>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</si>
  <si>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</si>
  <si>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</si>
  <si>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</si>
  <si>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</si>
  <si>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</si>
  <si>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</si>
  <si>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</si>
  <si>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</si>
  <si>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</si>
  <si>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</si>
  <si>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</si>
  <si>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</si>
  <si>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</si>
  <si>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</si>
  <si>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</si>
  <si>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</si>
  <si>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</si>
  <si>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</si>
  <si>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</si>
  <si>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</si>
  <si>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</si>
  <si>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</si>
  <si>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</si>
  <si>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</si>
  <si>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</si>
  <si>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</si>
  <si>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</si>
  <si>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</si>
  <si>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</si>
  <si>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</si>
  <si>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</si>
  <si>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</si>
  <si>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</si>
  <si>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</si>
  <si>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</si>
  <si>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</si>
  <si>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</si>
  <si>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</si>
  <si>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</si>
  <si>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</si>
  <si>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</si>
  <si>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</si>
  <si>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</si>
  <si>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</si>
  <si>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</si>
  <si>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</si>
  <si>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</si>
  <si>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</si>
  <si>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</si>
  <si>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</si>
  <si>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</si>
  <si>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</si>
  <si>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</si>
  <si>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</si>
  <si>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</si>
  <si>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</si>
  <si>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</si>
  <si>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</si>
  <si>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</si>
  <si>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</si>
  <si>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</si>
  <si>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</si>
  <si>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</si>
  <si>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</si>
  <si>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</si>
  <si>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</si>
  <si>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</si>
  <si>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</si>
  <si>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</si>
  <si>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</si>
  <si>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</si>
  <si>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</si>
  <si>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</si>
  <si>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</si>
  <si>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</si>
  <si>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</si>
  <si>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</si>
  <si>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</si>
  <si>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</si>
  <si>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</si>
  <si>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</si>
  <si>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</si>
  <si>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</si>
  <si>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</si>
  <si>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</si>
  <si>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</si>
  <si>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</si>
  <si>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</si>
  <si>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</si>
  <si>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</si>
  <si>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</si>
  <si>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</si>
  <si>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</si>
  <si>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</si>
  <si>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</si>
  <si>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</si>
  <si>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</si>
  <si>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</si>
  <si>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</si>
  <si>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</si>
  <si>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</si>
  <si>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</si>
  <si>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</si>
  <si>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</si>
  <si>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</si>
  <si>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</si>
  <si>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</si>
  <si>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</si>
  <si>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</si>
  <si>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</si>
  <si>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</si>
  <si>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</si>
  <si>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</si>
  <si>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</si>
  <si>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</si>
  <si>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</si>
  <si>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</si>
  <si>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</si>
  <si>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</si>
  <si>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</si>
  <si>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</si>
  <si>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</si>
  <si>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</si>
  <si>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</si>
  <si>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</si>
  <si>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</si>
  <si>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</si>
  <si>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</si>
  <si>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</si>
  <si>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</si>
  <si>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</si>
  <si>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</si>
  <si>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</si>
  <si>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</si>
  <si>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</si>
  <si>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</si>
  <si>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</si>
  <si>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</si>
  <si>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</si>
  <si>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</si>
  <si>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</si>
  <si>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</si>
  <si>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</si>
  <si>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</si>
  <si>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</si>
  <si>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</si>
  <si>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</si>
  <si>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</si>
  <si>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</si>
  <si>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</si>
  <si>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</si>
  <si>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</si>
  <si>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</si>
  <si>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</si>
  <si>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</si>
  <si>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</si>
  <si>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</si>
  <si>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</si>
  <si>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</si>
  <si>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</si>
  <si>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</si>
  <si>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</si>
  <si>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</si>
  <si>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</si>
  <si>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</si>
  <si>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</si>
  <si>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</si>
  <si>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</si>
  <si>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</si>
  <si>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</si>
  <si>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</si>
  <si>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</si>
  <si>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</si>
  <si>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</si>
  <si>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</si>
  <si>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</si>
  <si>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</si>
  <si>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</si>
  <si>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</si>
  <si>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</si>
  <si>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</si>
  <si>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</si>
  <si>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</si>
  <si>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</si>
  <si>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</si>
  <si>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</si>
  <si>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</si>
  <si>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</si>
  <si>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</si>
  <si>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</si>
  <si>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</si>
  <si>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</si>
  <si>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</si>
  <si>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</si>
  <si>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</si>
  <si>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</si>
  <si>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</si>
  <si>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</si>
  <si>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</si>
  <si>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</si>
  <si>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</si>
  <si>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</si>
  <si>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</si>
  <si>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</si>
  <si>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</si>
  <si>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</si>
  <si>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</si>
  <si>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</si>
  <si>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</si>
  <si>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</si>
  <si>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</si>
  <si>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</si>
  <si>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</si>
  <si>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</si>
  <si>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</si>
  <si>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</si>
  <si>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</si>
  <si>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</si>
  <si>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</si>
  <si>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</si>
  <si>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</si>
  <si>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</si>
  <si>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</si>
  <si>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</si>
  <si>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</si>
  <si>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</si>
  <si>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</si>
  <si>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</si>
  <si>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</si>
  <si>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</si>
  <si>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</si>
  <si>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</si>
  <si>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</si>
  <si>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</si>
  <si>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</si>
  <si>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</si>
  <si>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</si>
  <si>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</si>
  <si>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</si>
  <si>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</si>
  <si>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</si>
  <si>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</si>
  <si>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</si>
  <si>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</si>
  <si>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</si>
  <si>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</si>
  <si>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</si>
  <si>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</si>
  <si>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</si>
  <si>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</si>
  <si>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</si>
  <si>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</si>
  <si>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</si>
  <si>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</si>
  <si>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</si>
  <si>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</si>
  <si>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</si>
  <si>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</si>
  <si>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</si>
  <si>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</si>
  <si>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</si>
  <si>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</si>
  <si>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</si>
  <si>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</si>
  <si>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</si>
  <si>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</si>
  <si>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</si>
  <si>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</si>
  <si>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</si>
  <si>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</si>
  <si>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</si>
  <si>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</si>
  <si>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</si>
  <si>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</si>
  <si>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</si>
  <si>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</si>
  <si>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</si>
  <si>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</si>
  <si>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</si>
  <si>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</si>
  <si>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</si>
  <si>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</si>
  <si>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</si>
  <si>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</si>
  <si>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</si>
  <si>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</si>
  <si>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</si>
  <si>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</si>
  <si>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</si>
  <si>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</si>
  <si>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</si>
  <si>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</si>
  <si>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</si>
  <si>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</si>
  <si>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</si>
  <si>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</si>
  <si>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</si>
  <si>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</si>
  <si>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</si>
  <si>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</si>
  <si>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</si>
  <si>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</si>
  <si>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</si>
  <si>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</si>
  <si>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</si>
  <si>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</si>
  <si>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</si>
  <si>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</si>
  <si>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</si>
  <si>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</si>
  <si>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</si>
  <si>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</si>
  <si>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</si>
  <si>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</si>
  <si>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</si>
  <si>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</si>
  <si>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</si>
  <si>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</si>
  <si>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</si>
  <si>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</si>
  <si>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</si>
  <si>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</si>
  <si>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</si>
  <si>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</si>
  <si>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</si>
  <si>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</si>
  <si>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</si>
  <si>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</si>
  <si>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</si>
  <si>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</si>
  <si>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</si>
  <si>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</si>
  <si>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</si>
  <si>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</si>
  <si>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</si>
  <si>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</si>
  <si>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</si>
  <si>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</si>
  <si>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</si>
  <si>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</si>
  <si>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</si>
  <si>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</si>
  <si>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</si>
  <si>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</si>
  <si>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</si>
  <si>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</si>
  <si>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</si>
  <si>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</si>
  <si>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</si>
  <si>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</si>
  <si>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</si>
  <si>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</si>
  <si>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</si>
  <si>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</si>
  <si>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</si>
  <si>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</si>
  <si>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</si>
  <si>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</si>
  <si>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</si>
  <si>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</si>
  <si>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</si>
  <si>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</si>
  <si>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</si>
  <si>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</si>
  <si>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</si>
  <si>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</si>
  <si>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</si>
  <si>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</si>
  <si>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</si>
  <si>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</si>
  <si>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</si>
  <si>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</si>
  <si>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</si>
  <si>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</si>
  <si>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</si>
  <si>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</si>
  <si>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</si>
  <si>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</si>
  <si>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</si>
  <si>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</si>
  <si>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</si>
  <si>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</si>
  <si>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</si>
  <si>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</si>
  <si>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</si>
  <si>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</si>
  <si>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</si>
  <si>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</si>
  <si>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</si>
  <si>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</si>
  <si>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</si>
  <si>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</si>
  <si>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</si>
  <si>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</si>
  <si>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</si>
  <si>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</si>
  <si>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</si>
  <si>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</si>
  <si>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</si>
  <si>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</si>
  <si>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</si>
  <si>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</si>
  <si>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</si>
  <si>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</si>
  <si>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</si>
  <si>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</si>
  <si>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</si>
  <si>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</si>
  <si>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</si>
  <si>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</si>
  <si>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</si>
  <si>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</si>
  <si>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</si>
  <si>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</si>
  <si>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</si>
  <si>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</si>
  <si>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</si>
  <si>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</si>
  <si>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</si>
  <si>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</si>
  <si>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</si>
  <si>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</si>
  <si>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</si>
  <si>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</si>
  <si>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</si>
  <si>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</si>
  <si>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</si>
  <si>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</si>
  <si>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</si>
  <si>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</si>
  <si>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</si>
  <si>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</si>
  <si>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</si>
  <si>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</si>
  <si>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</si>
  <si>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</si>
  <si>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</si>
  <si>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</si>
  <si>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</si>
  <si>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</si>
  <si>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</si>
  <si>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</si>
  <si>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</si>
  <si>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</si>
  <si>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</si>
  <si>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</si>
  <si>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</si>
  <si>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</si>
  <si>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</si>
  <si>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</si>
  <si>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</si>
  <si>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</si>
  <si>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</si>
  <si>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</si>
  <si>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</si>
  <si>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</si>
  <si>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</si>
  <si>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</si>
  <si>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</si>
  <si>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</si>
  <si>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</si>
  <si>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</si>
  <si>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</si>
  <si>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</si>
  <si>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</si>
  <si>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</si>
  <si>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</si>
  <si>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</si>
  <si>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</si>
  <si>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</si>
  <si>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</si>
  <si>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</si>
  <si>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</si>
  <si>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</si>
  <si>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</si>
  <si>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</si>
  <si>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</si>
  <si>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</si>
  <si>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</si>
  <si>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</si>
  <si>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</si>
  <si>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</si>
  <si>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</si>
  <si>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</si>
  <si>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</si>
  <si>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</si>
  <si>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</si>
  <si>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</si>
  <si>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</si>
  <si>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</si>
  <si>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</si>
  <si>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</si>
  <si>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</si>
  <si>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</si>
  <si>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</si>
  <si>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</si>
  <si>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</si>
  <si>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</si>
  <si>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</si>
  <si>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</si>
  <si>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</si>
  <si>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</si>
  <si>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</si>
  <si>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</si>
  <si>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</si>
  <si>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</si>
  <si>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</si>
  <si>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</si>
  <si>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</si>
  <si>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</si>
  <si>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</si>
  <si>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</si>
  <si>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</si>
  <si>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</si>
  <si>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</si>
  <si>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</si>
  <si>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</si>
  <si>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</si>
  <si>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</si>
  <si>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</si>
  <si>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</si>
  <si>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</si>
  <si>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</si>
  <si>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</si>
  <si>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</si>
  <si>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</si>
  <si>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</si>
  <si>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</si>
  <si>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</si>
  <si>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</si>
  <si>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</si>
  <si>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</si>
  <si>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</si>
  <si>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</si>
  <si>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</si>
  <si>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</si>
  <si>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</si>
  <si>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</si>
  <si>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</si>
  <si>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</si>
  <si>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</si>
  <si>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</si>
  <si>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</si>
  <si>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</si>
  <si>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</si>
  <si>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</si>
  <si>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</si>
  <si>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</si>
  <si>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</si>
  <si>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</si>
  <si>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</si>
  <si>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</si>
  <si>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</si>
  <si>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</si>
  <si>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</si>
  <si>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</si>
  <si>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</si>
  <si>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</si>
  <si>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</si>
  <si>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</si>
  <si>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</si>
  <si>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</si>
  <si>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</si>
  <si>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</si>
  <si>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</si>
  <si>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</si>
  <si>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</si>
  <si>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</si>
  <si>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</si>
  <si>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</si>
  <si>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</si>
  <si>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</si>
  <si>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</si>
  <si>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</si>
  <si>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</si>
  <si>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</si>
  <si>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</si>
  <si>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</si>
  <si>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</si>
  <si>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</si>
  <si>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</si>
  <si>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</si>
  <si>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</si>
  <si>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</si>
  <si>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</si>
  <si>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</si>
  <si>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</si>
  <si>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</si>
  <si>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</si>
  <si>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</si>
  <si>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</si>
  <si>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</si>
  <si>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</si>
  <si>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</si>
  <si>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</si>
  <si>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</si>
  <si>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</si>
  <si>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</si>
  <si>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</si>
  <si>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</si>
  <si>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</si>
  <si>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</si>
  <si>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</si>
  <si>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</si>
  <si>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</si>
  <si>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</si>
  <si>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</si>
  <si>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</si>
  <si>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</si>
  <si>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</si>
  <si>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</si>
  <si>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</si>
  <si>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</si>
  <si>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</si>
  <si>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</si>
  <si>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</si>
  <si>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</si>
  <si>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</si>
  <si>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</si>
  <si>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</si>
  <si>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</si>
  <si>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</si>
  <si>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</si>
  <si>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</si>
  <si>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</si>
  <si>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</si>
  <si>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</si>
  <si>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</si>
  <si>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</si>
  <si>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</si>
  <si>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</si>
  <si>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</si>
  <si>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</si>
  <si>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</si>
  <si>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</si>
  <si>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</si>
  <si>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</si>
  <si>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</si>
  <si>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</si>
  <si>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</si>
  <si>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</si>
  <si>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</si>
  <si>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</si>
  <si>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</si>
  <si>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</si>
  <si>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</si>
  <si>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</si>
  <si>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</si>
  <si>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</si>
  <si>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</si>
  <si>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</si>
  <si>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</si>
  <si>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</si>
  <si>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</si>
  <si>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</si>
  <si>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</si>
  <si>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</si>
  <si>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</si>
  <si>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</si>
  <si>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</si>
  <si>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</si>
  <si>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</si>
  <si>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</si>
  <si>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</si>
  <si>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</si>
  <si>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</si>
  <si>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</si>
  <si>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</si>
  <si>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</si>
  <si>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</si>
  <si>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</si>
  <si>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</si>
  <si>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</si>
  <si>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</si>
  <si>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</si>
  <si>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</si>
  <si>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</si>
  <si>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</si>
  <si>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</si>
  <si>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</si>
  <si>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</si>
  <si>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</si>
  <si>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</si>
  <si>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</si>
  <si>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</si>
  <si>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</si>
  <si>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</si>
  <si>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</si>
  <si>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</si>
  <si>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</si>
  <si>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</si>
  <si>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</si>
  <si>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</si>
  <si>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</si>
  <si>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</si>
  <si>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</si>
  <si>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</si>
  <si>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</si>
  <si>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</si>
  <si>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</si>
  <si>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</si>
  <si>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</si>
  <si>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</si>
  <si>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</si>
  <si>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</si>
  <si>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</si>
  <si>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</si>
  <si>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</si>
  <si>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</si>
  <si>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</si>
  <si>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</si>
  <si>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</si>
  <si>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</si>
  <si>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</si>
  <si>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</si>
  <si>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</si>
  <si>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</si>
  <si>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</si>
  <si>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</si>
  <si>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</si>
  <si>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</si>
  <si>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</si>
  <si>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</si>
  <si>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</si>
  <si>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</si>
  <si>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</si>
  <si>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</si>
  <si>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</si>
  <si>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</si>
  <si>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</si>
  <si>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</si>
  <si>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</si>
  <si>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</si>
  <si>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</si>
  <si>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</si>
  <si>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</si>
  <si>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</si>
  <si>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</si>
  <si>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</si>
  <si>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</si>
  <si>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</si>
  <si>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</si>
  <si>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</si>
  <si>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</si>
  <si>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</si>
  <si>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</si>
  <si>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</si>
  <si>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</si>
  <si>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</si>
  <si>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</si>
  <si>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</si>
  <si>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</si>
  <si>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</si>
  <si>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</si>
  <si>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</si>
  <si>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</si>
  <si>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</si>
  <si>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</si>
  <si>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</si>
  <si>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</si>
  <si>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</si>
  <si>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</si>
  <si>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</si>
  <si>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</si>
  <si>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</si>
  <si>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</si>
  <si>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</si>
  <si>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</si>
  <si>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</si>
  <si>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</si>
  <si>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</si>
  <si>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</si>
  <si>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</si>
  <si>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</si>
  <si>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</si>
  <si>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</si>
  <si>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</si>
  <si>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</si>
  <si>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</si>
  <si>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</si>
  <si>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</si>
  <si>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</si>
  <si>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</si>
  <si>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</si>
  <si>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</si>
  <si>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</si>
  <si>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</si>
  <si>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</si>
  <si>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</si>
  <si>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</si>
  <si>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</si>
  <si>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</si>
  <si>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</si>
  <si>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</si>
  <si>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</si>
  <si>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</si>
  <si>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</si>
  <si>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</si>
  <si>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</si>
  <si>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</si>
  <si>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</si>
  <si>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</si>
  <si>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</si>
  <si>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</si>
  <si>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</si>
  <si>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</si>
  <si>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</si>
  <si>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</si>
  <si>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</si>
  <si>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</si>
  <si>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</si>
  <si>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</si>
  <si>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</si>
  <si>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</si>
  <si>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</si>
  <si>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</si>
  <si>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</si>
  <si>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</si>
  <si>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</si>
  <si>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</si>
  <si>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</si>
  <si>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</si>
  <si>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</si>
  <si>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</si>
  <si>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</si>
  <si>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</si>
  <si>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</si>
  <si>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</si>
  <si>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</si>
  <si>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</si>
  <si>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</si>
  <si>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</si>
  <si>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</si>
  <si>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</si>
  <si>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</si>
  <si>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</si>
  <si>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</si>
  <si>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</si>
  <si>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</si>
  <si>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</si>
  <si>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</si>
  <si>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</si>
  <si>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</si>
  <si>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</si>
  <si>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</si>
  <si>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</si>
  <si>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</si>
  <si>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</si>
  <si>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</si>
  <si>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</si>
  <si>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</si>
  <si>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</si>
  <si>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</si>
  <si>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</si>
  <si>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</si>
  <si>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</si>
  <si>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</si>
  <si>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</si>
  <si>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</si>
  <si>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</si>
  <si>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</si>
  <si>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</si>
  <si>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</si>
  <si>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</si>
  <si>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</si>
  <si>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</si>
  <si>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</si>
  <si>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</si>
  <si>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</si>
  <si>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</si>
  <si>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</si>
  <si>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</si>
  <si>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</si>
  <si>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</si>
  <si>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</si>
  <si>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</si>
  <si>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</si>
  <si>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</si>
  <si>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</si>
  <si>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</si>
  <si>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</si>
  <si>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</si>
  <si>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</si>
  <si>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</si>
  <si>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</si>
  <si>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</si>
  <si>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</si>
  <si>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</si>
  <si>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</si>
  <si>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</si>
  <si>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</si>
  <si>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</si>
  <si>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</si>
  <si>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</si>
  <si>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</si>
  <si>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</si>
  <si>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</si>
  <si>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</si>
  <si>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</si>
  <si>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</si>
  <si>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</si>
  <si>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</si>
  <si>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</si>
  <si>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</si>
  <si>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</si>
  <si>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</si>
  <si>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</si>
  <si>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</si>
  <si>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</si>
  <si>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</si>
  <si>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</si>
  <si>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</si>
  <si>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</si>
  <si>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</si>
  <si>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</si>
  <si>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</si>
  <si>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</si>
  <si>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</si>
  <si>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</si>
  <si>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</si>
  <si>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</si>
  <si>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</si>
  <si>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</si>
  <si>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</si>
  <si>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</si>
  <si>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</si>
  <si>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</si>
  <si>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</si>
  <si>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</si>
  <si>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</si>
  <si>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</si>
  <si>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</si>
  <si>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</si>
  <si>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</si>
  <si>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</si>
  <si>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</si>
  <si>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</si>
  <si>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</si>
  <si>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</si>
  <si>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</si>
  <si>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</si>
  <si>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</si>
  <si>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</si>
  <si>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</si>
  <si>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</si>
  <si>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</si>
  <si>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</si>
  <si>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</si>
  <si>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</si>
  <si>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</si>
  <si>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</si>
  <si>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</si>
  <si>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</si>
  <si>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</si>
  <si>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</si>
  <si>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</si>
  <si>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</si>
  <si>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</si>
  <si>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</si>
  <si>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</si>
  <si>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</si>
  <si>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</si>
  <si>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</si>
  <si>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</si>
  <si>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</si>
  <si>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</si>
  <si>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</si>
  <si>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</si>
  <si>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</si>
  <si>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</si>
  <si>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</si>
  <si>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</si>
  <si>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</si>
  <si>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</si>
  <si>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</si>
  <si>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</si>
  <si>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</si>
  <si>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</si>
  <si>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</si>
  <si>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</si>
  <si>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</si>
  <si>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</si>
  <si>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</si>
  <si>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</si>
  <si>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</si>
  <si>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</si>
  <si>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</si>
  <si>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</si>
  <si>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</si>
  <si>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</si>
  <si>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</si>
  <si>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</si>
  <si>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</si>
  <si>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</si>
  <si>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</si>
  <si>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</si>
  <si>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</si>
  <si>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</si>
  <si>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</si>
  <si>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</si>
  <si>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</si>
  <si>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</si>
  <si>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</si>
  <si>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</si>
  <si>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</si>
  <si>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</si>
  <si>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</si>
  <si>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</si>
  <si>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</si>
  <si>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</si>
  <si>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</si>
  <si>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</si>
  <si>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</si>
  <si>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</si>
  <si>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</si>
  <si>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</si>
  <si>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</si>
  <si>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</si>
  <si>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</si>
  <si>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</si>
  <si>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</si>
  <si>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</si>
  <si>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</si>
  <si>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</si>
  <si>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</si>
  <si>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</si>
  <si>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</si>
  <si>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</si>
  <si>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</si>
  <si>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</si>
  <si>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</si>
  <si>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</si>
  <si>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</si>
  <si>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</si>
  <si>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</si>
  <si>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</si>
  <si>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</si>
  <si>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</si>
  <si>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</si>
  <si>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</si>
  <si>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</si>
  <si>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</si>
  <si>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</si>
  <si>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</si>
  <si>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</si>
  <si>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</si>
  <si>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</si>
  <si>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</si>
  <si>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</si>
  <si>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</si>
  <si>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</si>
  <si>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</si>
  <si>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</si>
  <si>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</si>
  <si>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</si>
  <si>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</si>
  <si>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</si>
  <si>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</si>
  <si>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</si>
  <si>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</si>
  <si>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</si>
  <si>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</si>
  <si>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</si>
  <si>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</si>
  <si>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</si>
  <si>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</si>
  <si>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</si>
  <si>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</si>
  <si>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</si>
  <si>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</si>
  <si>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</si>
  <si>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</si>
  <si>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</si>
  <si>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</si>
  <si>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</si>
  <si>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</si>
  <si>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</si>
  <si>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</si>
  <si>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</si>
  <si>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</si>
  <si>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</si>
  <si>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</si>
  <si>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</si>
  <si>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</si>
  <si>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</si>
  <si>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</si>
  <si>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</si>
  <si>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</si>
  <si>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</si>
  <si>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</si>
  <si>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</si>
  <si>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</si>
  <si>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</si>
  <si>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</si>
  <si>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</si>
  <si>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</si>
  <si>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</si>
  <si>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</si>
  <si>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</si>
  <si>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</si>
  <si>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</si>
  <si>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</si>
  <si>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</si>
  <si>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</si>
  <si>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</si>
  <si>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</si>
  <si>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</si>
  <si>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</si>
  <si>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</si>
  <si>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</si>
  <si>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</si>
  <si>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</si>
  <si>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</si>
  <si>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</si>
  <si>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</si>
  <si>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</si>
  <si>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</si>
  <si>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</si>
  <si>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</si>
  <si>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</si>
  <si>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</si>
  <si>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</si>
  <si>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</si>
  <si>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</si>
  <si>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</si>
  <si>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</si>
  <si>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</si>
  <si>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</si>
  <si>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</si>
  <si>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</si>
  <si>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</si>
  <si>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</si>
  <si>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</si>
  <si>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</si>
  <si>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</si>
  <si>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</si>
  <si>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</si>
  <si>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</si>
  <si>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</si>
  <si>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</si>
  <si>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</si>
  <si>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</si>
  <si>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</si>
  <si>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</si>
  <si>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</si>
  <si>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</si>
  <si>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</si>
  <si>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</si>
  <si>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</si>
  <si>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</si>
  <si>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</si>
  <si>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</si>
  <si>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</si>
  <si>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</si>
  <si>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</si>
  <si>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</si>
  <si>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</si>
  <si>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</si>
  <si>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</si>
  <si>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</si>
  <si>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</si>
  <si>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</si>
  <si>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</si>
  <si>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</si>
  <si>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</si>
  <si>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</si>
  <si>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</si>
  <si>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</si>
  <si>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</si>
  <si>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</si>
  <si>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</si>
  <si>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</si>
  <si>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</si>
  <si>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</si>
  <si>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</si>
  <si>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</si>
  <si>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</si>
  <si>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</si>
  <si>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</si>
  <si>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</si>
  <si>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</si>
  <si>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</si>
  <si>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</si>
  <si>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</si>
  <si>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</si>
  <si>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</si>
  <si>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</si>
  <si>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</si>
  <si>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</si>
  <si>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</si>
  <si>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</si>
  <si>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</si>
  <si>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</si>
  <si>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</si>
  <si>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</si>
  <si>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</si>
  <si>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</si>
  <si>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</si>
  <si>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</si>
  <si>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</si>
  <si>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</si>
  <si>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</si>
  <si>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</si>
  <si>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</si>
  <si>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</si>
  <si>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</si>
  <si>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</si>
  <si>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</si>
  <si>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</si>
  <si>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</si>
  <si>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</si>
  <si>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</si>
  <si>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</si>
  <si>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</si>
  <si>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</si>
  <si>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</si>
  <si>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</si>
  <si>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</si>
  <si>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</si>
  <si>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</si>
  <si>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</si>
  <si>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</si>
  <si>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</si>
  <si>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</si>
  <si>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</si>
  <si>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</si>
  <si>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</si>
  <si>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</si>
  <si>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</si>
  <si>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</si>
  <si>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</si>
  <si>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</si>
  <si>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</si>
  <si>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</si>
  <si>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</si>
  <si>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</si>
  <si>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</si>
  <si>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</si>
  <si>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</si>
  <si>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</si>
  <si>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</si>
  <si>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</si>
  <si>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</si>
  <si>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</si>
  <si>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</si>
  <si>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</si>
  <si>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</si>
  <si>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</si>
  <si>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</si>
  <si>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</si>
  <si>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</si>
  <si>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</si>
  <si>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</si>
  <si>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</si>
  <si>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</si>
  <si>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</si>
  <si>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</si>
  <si>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</si>
  <si>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</si>
  <si>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</si>
  <si>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</si>
  <si>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</si>
  <si>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</si>
  <si>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</si>
  <si>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</si>
  <si>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</si>
  <si>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</si>
  <si>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</si>
  <si>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</si>
  <si>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</si>
  <si>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</si>
  <si>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</si>
  <si>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</si>
  <si>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</si>
  <si>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</si>
  <si>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</si>
  <si>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</si>
  <si>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</si>
  <si>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</si>
  <si>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</si>
  <si>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</si>
  <si>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</si>
  <si>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</si>
  <si>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</si>
  <si>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</si>
  <si>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</si>
  <si>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</si>
  <si>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</si>
  <si>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</si>
  <si>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</si>
  <si>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</si>
  <si>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</si>
  <si>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</si>
  <si>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</si>
  <si>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</si>
  <si>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</si>
  <si>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</si>
  <si>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</si>
  <si>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</si>
  <si>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</si>
  <si>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</si>
  <si>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</si>
  <si>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</si>
  <si>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</si>
  <si>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</si>
  <si>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</si>
  <si>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</si>
  <si>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</si>
  <si>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</si>
  <si>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</si>
  <si>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</si>
  <si>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</si>
  <si>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</si>
  <si>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</si>
  <si>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</si>
  <si>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</si>
  <si>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</si>
  <si>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</si>
  <si>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</si>
  <si>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</si>
  <si>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</si>
  <si>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</si>
  <si>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</si>
  <si>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</si>
  <si>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</si>
  <si>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</si>
  <si>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</si>
  <si>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</si>
  <si>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</si>
  <si>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</si>
  <si>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</si>
  <si>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</si>
  <si>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</si>
  <si>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</si>
  <si>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</si>
  <si>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</si>
  <si>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</si>
  <si>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</si>
  <si>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</si>
  <si>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</si>
  <si>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</si>
  <si>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</si>
  <si>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</si>
  <si>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</si>
  <si>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</si>
  <si>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</si>
  <si>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</si>
  <si>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</si>
  <si>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</si>
  <si>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</si>
  <si>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</si>
  <si>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</si>
  <si>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</si>
  <si>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</si>
  <si>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</si>
  <si>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</si>
  <si>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</si>
  <si>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</si>
  <si>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</si>
  <si>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</si>
  <si>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</si>
  <si>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</si>
  <si>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</si>
  <si>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</si>
  <si>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</si>
  <si>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</si>
  <si>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</si>
  <si>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</si>
  <si>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</si>
  <si>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</si>
  <si>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</si>
  <si>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</si>
  <si>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</si>
  <si>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</si>
  <si>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</si>
  <si>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</si>
  <si>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</si>
  <si>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</si>
  <si>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</si>
  <si>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</si>
  <si>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</si>
  <si>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</si>
  <si>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</si>
  <si>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</si>
  <si>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</si>
  <si>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</si>
  <si>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</si>
  <si>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</si>
  <si>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</si>
  <si>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</si>
  <si>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</si>
  <si>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</si>
  <si>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</si>
  <si>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</si>
  <si>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</si>
  <si>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</si>
  <si>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</si>
  <si>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</si>
  <si>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</si>
  <si>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</si>
  <si>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</si>
  <si>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</si>
  <si>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</si>
  <si>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</si>
  <si>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</si>
  <si>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</si>
  <si>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</si>
  <si>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</si>
  <si>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</si>
  <si>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</si>
  <si>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</si>
  <si>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</si>
  <si>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</si>
  <si>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</si>
  <si>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</si>
  <si>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</si>
  <si>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</si>
  <si>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</si>
  <si>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</si>
  <si>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</si>
  <si>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</si>
  <si>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</si>
  <si>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</si>
  <si>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</si>
  <si>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</si>
  <si>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</si>
  <si>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</si>
  <si>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</si>
  <si>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</si>
  <si>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</si>
  <si>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</si>
  <si>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</si>
  <si>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</si>
  <si>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</si>
  <si>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</si>
  <si>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</si>
  <si>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</si>
  <si>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</si>
  <si>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</si>
  <si>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</si>
  <si>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</si>
  <si>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</si>
  <si>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</si>
  <si>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</si>
  <si>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</si>
  <si>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</si>
  <si>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</si>
  <si>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</si>
  <si>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</si>
  <si>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</si>
  <si>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</si>
  <si>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</si>
  <si>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</si>
  <si>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</si>
  <si>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</si>
  <si>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</si>
  <si>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</si>
  <si>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</si>
  <si>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</si>
  <si>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</si>
  <si>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</si>
  <si>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</si>
  <si>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</si>
  <si>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</si>
  <si>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</si>
  <si>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</si>
  <si>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</si>
  <si>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</si>
  <si>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</si>
  <si>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</si>
  <si>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</si>
  <si>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</si>
  <si>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</si>
  <si>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</si>
  <si>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</si>
  <si>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</si>
  <si>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</si>
  <si>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</si>
  <si>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</si>
  <si>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</si>
  <si>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</si>
  <si>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</si>
  <si>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</si>
  <si>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</si>
  <si>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</si>
  <si>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</si>
  <si>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</si>
  <si>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</si>
  <si>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</si>
  <si>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</si>
  <si>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</si>
  <si>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</si>
  <si>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</si>
  <si>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</si>
  <si>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</si>
  <si>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</si>
  <si>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</si>
  <si>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</si>
  <si>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</si>
  <si>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</si>
  <si>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</si>
  <si>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</si>
  <si>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</si>
  <si>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</si>
  <si>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</si>
  <si>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</si>
  <si>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</si>
  <si>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</si>
  <si>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</si>
  <si>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</si>
  <si>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</si>
  <si>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</si>
  <si>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</si>
  <si>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</si>
  <si>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</si>
  <si>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</si>
  <si>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</si>
  <si>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</si>
  <si>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</si>
  <si>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</si>
  <si>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</si>
  <si>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</si>
  <si>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</si>
  <si>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</si>
  <si>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</si>
  <si>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</si>
  <si>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</si>
  <si>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</si>
  <si>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</si>
  <si>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</si>
  <si>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</si>
  <si>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</si>
  <si>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</si>
  <si>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</si>
  <si>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</si>
  <si>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</si>
  <si>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</si>
  <si>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</si>
  <si>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</si>
  <si>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</si>
  <si>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</si>
  <si>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</si>
  <si>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</si>
  <si>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</si>
  <si>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</si>
  <si>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</si>
  <si>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</si>
  <si>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</si>
  <si>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</si>
  <si>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</si>
  <si>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</si>
  <si>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</si>
  <si>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</si>
  <si>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</si>
  <si>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</si>
  <si>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</si>
  <si>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</si>
  <si>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</si>
  <si>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</si>
  <si>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</si>
  <si>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</si>
  <si>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</si>
  <si>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</si>
  <si>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</si>
  <si>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</si>
  <si>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</si>
  <si>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</si>
  <si>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</si>
  <si>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</si>
  <si>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</si>
  <si>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</si>
  <si>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</si>
  <si>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</si>
  <si>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</si>
  <si>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</si>
  <si>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</si>
  <si>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</si>
  <si>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</si>
  <si>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</si>
  <si>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</si>
  <si>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</si>
  <si>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</si>
  <si>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</si>
  <si>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</si>
  <si>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</si>
  <si>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</si>
  <si>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</si>
  <si>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</si>
  <si>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</si>
  <si>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</si>
  <si>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</si>
  <si>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</si>
  <si>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</si>
  <si>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</si>
  <si>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</si>
  <si>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</si>
  <si>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</si>
  <si>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</si>
  <si>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</si>
  <si>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</si>
  <si>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</si>
  <si>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</si>
  <si>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</si>
  <si>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</si>
  <si>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</si>
  <si>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</si>
  <si>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</si>
  <si>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</si>
  <si>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</si>
  <si>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</si>
  <si>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</si>
  <si>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</si>
  <si>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</si>
  <si>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</si>
  <si>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</si>
  <si>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</si>
  <si>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</si>
  <si>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</si>
  <si>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</si>
  <si>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</si>
  <si>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</si>
  <si>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</si>
  <si>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</si>
  <si>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</si>
  <si>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</si>
  <si>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</si>
  <si>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</si>
  <si>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</si>
  <si>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</si>
  <si>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</si>
  <si>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</si>
  <si>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</si>
  <si>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</si>
  <si>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</si>
  <si>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</si>
  <si>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</si>
  <si>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</si>
  <si>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</si>
  <si>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</si>
  <si>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</si>
  <si>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</si>
  <si>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</si>
  <si>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</si>
  <si>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</si>
  <si>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</si>
  <si>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</si>
  <si>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</si>
  <si>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</si>
  <si>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</si>
  <si>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</si>
  <si>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</si>
  <si>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</si>
  <si>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</si>
  <si>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</si>
  <si>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</si>
  <si>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</si>
  <si>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</si>
  <si>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</si>
  <si>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</si>
  <si>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</si>
  <si>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</si>
  <si>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</si>
  <si>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</si>
  <si>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</si>
  <si>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</si>
  <si>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</si>
  <si>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</si>
  <si>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</si>
  <si>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</si>
  <si>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</si>
  <si>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</si>
  <si>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</si>
  <si>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</si>
  <si>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</si>
  <si>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</si>
  <si>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</si>
  <si>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</si>
  <si>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</si>
  <si>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</si>
  <si>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</si>
  <si>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</si>
  <si>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</si>
  <si>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</si>
  <si>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</si>
  <si>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</si>
  <si>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</si>
  <si>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</si>
  <si>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</si>
  <si>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</si>
  <si>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</si>
  <si>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</si>
  <si>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</si>
  <si>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</si>
  <si>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</si>
  <si>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</si>
  <si>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</si>
  <si>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</si>
  <si>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</si>
  <si>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</si>
  <si>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</si>
  <si>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</si>
  <si>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</si>
  <si>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</si>
  <si>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</si>
  <si>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</si>
  <si>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</si>
  <si>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</si>
  <si>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</si>
  <si>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</si>
  <si>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</si>
  <si>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</si>
  <si>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</si>
  <si>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</si>
  <si>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</si>
  <si>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</si>
  <si>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</si>
  <si>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</si>
  <si>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</si>
  <si>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</si>
  <si>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</si>
  <si>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</si>
  <si>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</si>
  <si>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</si>
  <si>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</si>
  <si>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</si>
  <si>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</si>
  <si>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</si>
  <si>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</si>
  <si>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</si>
  <si>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</si>
  <si>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</si>
  <si>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</si>
  <si>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</si>
  <si>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</si>
  <si>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</si>
  <si>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</si>
  <si>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</si>
  <si>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</si>
  <si>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</si>
  <si>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</si>
  <si>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</si>
  <si>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</si>
  <si>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</si>
  <si>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</si>
  <si>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</si>
  <si>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</si>
  <si>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</si>
  <si>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</si>
  <si>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</si>
  <si>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</si>
  <si>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</si>
  <si>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</si>
  <si>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</si>
  <si>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</si>
  <si>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</si>
  <si>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</si>
  <si>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</si>
  <si>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</si>
  <si>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</si>
  <si>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</si>
  <si>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</si>
  <si>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</si>
  <si>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</si>
  <si>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</si>
  <si>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</si>
  <si>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</si>
  <si>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</si>
  <si>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</si>
  <si>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</si>
  <si>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</si>
  <si>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</si>
  <si>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</si>
  <si>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</si>
  <si>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</si>
  <si>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</si>
  <si>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</si>
  <si>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</si>
  <si>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</si>
  <si>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</si>
  <si>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</si>
  <si>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</si>
  <si>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</si>
  <si>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</si>
  <si>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</si>
  <si>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</si>
  <si>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</si>
  <si>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</si>
  <si>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</si>
  <si>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</si>
  <si>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</si>
  <si>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</si>
  <si>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</si>
  <si>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</si>
  <si>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</si>
  <si>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</si>
  <si>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</si>
  <si>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</si>
  <si>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</si>
  <si>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</si>
  <si>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</si>
  <si>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</si>
  <si>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</si>
  <si>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</si>
  <si>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</si>
  <si>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</si>
  <si>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</si>
  <si>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</si>
  <si>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</si>
  <si>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</si>
  <si>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</si>
  <si>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</si>
  <si>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</si>
  <si>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</si>
  <si>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</si>
  <si>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</si>
  <si>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</si>
  <si>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</si>
  <si>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</si>
  <si>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</si>
  <si>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</si>
  <si>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</si>
  <si>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</si>
  <si>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</si>
  <si>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</si>
  <si>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</si>
  <si>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</si>
  <si>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</si>
  <si>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</si>
  <si>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</si>
  <si>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</si>
  <si>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</si>
  <si>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</si>
  <si>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</si>
  <si>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</si>
  <si>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</si>
  <si>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</si>
  <si>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</si>
  <si>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</si>
  <si>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</si>
  <si>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</si>
  <si>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</si>
  <si>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</si>
  <si>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</si>
  <si>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</si>
  <si>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</si>
  <si>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</si>
  <si>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</si>
  <si>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</si>
  <si>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</si>
  <si>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</si>
  <si>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</si>
  <si>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</si>
  <si>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</si>
  <si>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</si>
  <si>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</si>
  <si>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</si>
  <si>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</si>
  <si>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</si>
  <si>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</si>
  <si>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</si>
  <si>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</si>
  <si>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</si>
  <si>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</si>
  <si>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</si>
  <si>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</si>
  <si>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</si>
  <si>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</si>
  <si>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</si>
  <si>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</si>
  <si>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</si>
  <si>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</si>
  <si>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</si>
  <si>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</si>
  <si>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</si>
  <si>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</si>
  <si>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</si>
  <si>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</si>
  <si>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</si>
  <si>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</si>
  <si>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</si>
  <si>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</si>
  <si>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</si>
  <si>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</si>
  <si>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</si>
  <si>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</si>
  <si>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</si>
  <si>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</si>
  <si>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</si>
  <si>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</si>
  <si>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</si>
  <si>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</si>
  <si>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</si>
  <si>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</si>
  <si>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</si>
  <si>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</si>
  <si>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</si>
  <si>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</si>
  <si>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</si>
  <si>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</si>
  <si>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</si>
  <si>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</si>
  <si>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</si>
  <si>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</si>
  <si>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</si>
  <si>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</si>
  <si>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</si>
  <si>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</si>
  <si>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</si>
  <si>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</si>
  <si>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</si>
  <si>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</si>
  <si>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</si>
  <si>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</si>
  <si>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</si>
  <si>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</si>
  <si>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</si>
  <si>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</si>
  <si>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</si>
  <si>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</si>
  <si>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</si>
  <si>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</si>
  <si>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</si>
  <si>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</si>
  <si>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</si>
  <si>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</si>
  <si>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</si>
  <si>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</si>
  <si>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</si>
  <si>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</si>
  <si>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</si>
  <si>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</si>
  <si>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</si>
  <si>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</si>
  <si>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</si>
  <si>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</si>
  <si>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</si>
  <si>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</si>
  <si>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</si>
  <si>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</si>
  <si>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</si>
  <si>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</si>
  <si>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</si>
  <si>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</si>
  <si>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</si>
  <si>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</si>
  <si>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</si>
  <si>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</si>
  <si>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</si>
  <si>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</si>
  <si>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</si>
  <si>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</si>
  <si>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</si>
  <si>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</si>
  <si>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</si>
  <si>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</si>
  <si>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</si>
  <si>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</si>
  <si>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</si>
  <si>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</si>
  <si>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</si>
  <si>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</si>
  <si>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</si>
  <si>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</si>
  <si>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</si>
  <si>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</si>
  <si>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</si>
  <si>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</si>
  <si>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</si>
  <si>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</si>
  <si>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</si>
  <si>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</si>
  <si>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</si>
  <si>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</si>
  <si>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</si>
  <si>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</si>
  <si>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</si>
  <si>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</si>
  <si>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</si>
  <si>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</si>
  <si>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</si>
  <si>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</si>
  <si>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</si>
  <si>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</si>
  <si>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</si>
  <si>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</si>
  <si>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</si>
  <si>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</si>
  <si>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</si>
  <si>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</si>
  <si>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</si>
  <si>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</si>
  <si>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</si>
  <si>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</si>
  <si>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</si>
  <si>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</si>
  <si>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</si>
  <si>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</si>
  <si>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</si>
  <si>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</si>
  <si>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</si>
  <si>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</si>
  <si>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</si>
  <si>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</si>
  <si>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</si>
  <si>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</si>
  <si>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</si>
  <si>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</si>
  <si>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</si>
  <si>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</si>
  <si>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</si>
  <si>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</si>
  <si>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</si>
  <si>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</si>
  <si>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</si>
  <si>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</si>
  <si>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</si>
  <si>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</si>
  <si>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</si>
  <si>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</si>
  <si>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</si>
  <si>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</si>
  <si>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</si>
  <si>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</si>
  <si>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</si>
  <si>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</si>
  <si>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</si>
  <si>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</si>
  <si>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</si>
  <si>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</si>
  <si>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</si>
  <si>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</si>
  <si>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</si>
  <si>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</si>
  <si>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</si>
  <si>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</si>
  <si>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</si>
  <si>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</si>
  <si>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</si>
  <si>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</si>
  <si>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</si>
  <si>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</si>
  <si>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</si>
  <si>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</si>
  <si>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</si>
  <si>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</si>
  <si>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</si>
  <si>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</si>
  <si>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</si>
  <si>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</si>
  <si>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</si>
  <si>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</si>
  <si>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</si>
  <si>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</si>
  <si>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</si>
  <si>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</si>
  <si>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</si>
  <si>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</si>
  <si>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</si>
  <si>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</si>
  <si>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</si>
  <si>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</si>
  <si>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</si>
  <si>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</si>
  <si>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</si>
  <si>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</si>
  <si>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</si>
  <si>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</si>
  <si>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</si>
  <si>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</si>
  <si>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</si>
  <si>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</si>
  <si>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</si>
  <si>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</si>
  <si>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</si>
  <si>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</si>
  <si>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</si>
  <si>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</si>
  <si>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</si>
  <si>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</si>
  <si>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</si>
  <si>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</si>
  <si>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</si>
  <si>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</si>
  <si>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</si>
  <si>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</si>
  <si>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</si>
  <si>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</si>
  <si>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</si>
  <si>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</si>
  <si>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</si>
  <si>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</si>
  <si>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</si>
  <si>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</si>
  <si>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</si>
  <si>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</si>
  <si>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</si>
  <si>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</si>
  <si>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</si>
  <si>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</si>
  <si>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</si>
  <si>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</si>
  <si>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</si>
  <si>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</si>
  <si>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</si>
  <si>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</si>
  <si>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</si>
  <si>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</si>
  <si>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</si>
  <si>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</si>
  <si>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</si>
  <si>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</si>
  <si>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</si>
  <si>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</si>
  <si>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</si>
  <si>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</si>
  <si>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</si>
  <si>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</si>
  <si>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</si>
  <si>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</si>
  <si>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</si>
  <si>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</si>
  <si>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</si>
  <si>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</si>
  <si>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</si>
  <si>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</si>
  <si>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</si>
  <si>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</si>
  <si>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</si>
  <si>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</si>
  <si>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</si>
  <si>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</si>
  <si>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</si>
  <si>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</si>
  <si>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</si>
  <si>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</si>
  <si>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</si>
  <si>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</si>
  <si>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</si>
  <si>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</si>
  <si>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</si>
  <si>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</si>
  <si>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</si>
  <si>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</si>
  <si>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</si>
  <si>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</si>
  <si>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</si>
  <si>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</si>
  <si>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</si>
  <si>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</si>
  <si>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</si>
  <si>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</si>
  <si>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</si>
  <si>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</si>
  <si>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</si>
  <si>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</si>
  <si>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</si>
  <si>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</si>
  <si>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</si>
  <si>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</si>
  <si>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</si>
  <si>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</si>
  <si>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</si>
  <si>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</si>
  <si>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</si>
  <si>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</si>
  <si>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</si>
  <si>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</si>
  <si>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</si>
  <si>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</si>
  <si>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</si>
  <si>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</si>
  <si>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</si>
  <si>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</si>
  <si>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</si>
  <si>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</si>
  <si>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</si>
  <si>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</si>
  <si>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</si>
  <si>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</si>
  <si>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</si>
  <si>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</si>
  <si>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</si>
  <si>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</si>
  <si>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</si>
  <si>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</si>
  <si>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</si>
  <si>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</si>
  <si>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</si>
  <si>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</si>
  <si>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</si>
  <si>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</si>
  <si>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</si>
  <si>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</si>
  <si>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</si>
  <si>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</si>
  <si>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</si>
  <si>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</si>
  <si>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</si>
  <si>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</si>
  <si>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</si>
  <si>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</si>
  <si>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</si>
  <si>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</si>
  <si>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</si>
  <si>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</si>
  <si>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</si>
  <si>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</si>
  <si>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</si>
  <si>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</si>
  <si>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</si>
  <si>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</si>
  <si>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</si>
  <si>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</si>
  <si>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</si>
  <si>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</si>
  <si>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</si>
  <si>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</si>
  <si>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</si>
  <si>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</si>
  <si>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</si>
  <si>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</si>
  <si>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</si>
  <si>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</si>
  <si>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</si>
  <si>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</si>
  <si>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</si>
  <si>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</si>
  <si>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</si>
  <si>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</si>
  <si>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</si>
  <si>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</si>
  <si>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</si>
  <si>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</si>
  <si>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</si>
  <si>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</si>
  <si>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</si>
  <si>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</si>
  <si>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</si>
  <si>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</si>
  <si>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</si>
  <si>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</si>
  <si>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</si>
  <si>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</si>
  <si>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</si>
  <si>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</si>
  <si>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</si>
  <si>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</si>
  <si>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</si>
  <si>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</si>
  <si>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</si>
  <si>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</si>
  <si>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</si>
  <si>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</si>
  <si>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</si>
  <si>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</si>
  <si>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</si>
  <si>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</si>
  <si>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</si>
  <si>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</si>
  <si>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</si>
  <si>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</si>
  <si>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</si>
  <si>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</si>
  <si>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</si>
  <si>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</si>
  <si>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</si>
  <si>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</si>
  <si>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</si>
  <si>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</si>
  <si>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</si>
  <si>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</si>
  <si>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</si>
  <si>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</si>
  <si>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</si>
  <si>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</si>
  <si>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</si>
  <si>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</si>
  <si>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</si>
  <si>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</si>
  <si>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</si>
  <si>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</si>
  <si>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</si>
  <si>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</si>
  <si>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</si>
  <si>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</si>
  <si>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</si>
  <si>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</si>
  <si>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</si>
  <si>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</si>
  <si>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</si>
  <si>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</si>
  <si>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</si>
  <si>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</si>
  <si>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</si>
  <si>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</si>
  <si>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</si>
  <si>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</si>
  <si>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</si>
  <si>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</si>
  <si>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</si>
  <si>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</si>
  <si>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</si>
  <si>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</si>
  <si>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</si>
  <si>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</si>
  <si>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</si>
  <si>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</si>
  <si>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</si>
  <si>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</si>
  <si>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</si>
  <si>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</si>
  <si>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</si>
  <si>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</si>
  <si>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</si>
  <si>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</si>
  <si>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</si>
  <si>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</si>
  <si>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</si>
  <si>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</si>
  <si>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</si>
  <si>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</si>
  <si>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</si>
  <si>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</si>
  <si>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</si>
  <si>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</si>
  <si>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</si>
  <si>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</si>
  <si>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</si>
  <si>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</si>
  <si>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</si>
  <si>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</si>
  <si>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</si>
  <si>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</si>
  <si>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</si>
  <si>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</si>
  <si>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</si>
  <si>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</si>
  <si>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</si>
  <si>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</si>
  <si>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</si>
  <si>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</si>
  <si>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</si>
  <si>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</si>
  <si>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</si>
  <si>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</si>
  <si>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</si>
  <si>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</si>
  <si>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</si>
  <si>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</si>
  <si>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</si>
  <si>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</si>
  <si>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</si>
  <si>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</si>
  <si>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</si>
  <si>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</si>
  <si>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</si>
  <si>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</si>
  <si>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</si>
  <si>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</si>
  <si>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</si>
  <si>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</si>
  <si>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</si>
  <si>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</si>
  <si>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</si>
  <si>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</si>
  <si>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</si>
  <si>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</si>
  <si>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</si>
  <si>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</si>
  <si>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</si>
  <si>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</si>
  <si>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</si>
  <si>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</si>
  <si>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</si>
  <si>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</si>
  <si>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</si>
  <si>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</si>
  <si>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</si>
  <si>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</si>
  <si>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</si>
  <si>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</si>
  <si>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</si>
  <si>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</si>
  <si>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</si>
  <si>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</si>
  <si>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</si>
  <si>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</si>
  <si>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</si>
  <si>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</si>
  <si>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</si>
  <si>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</si>
  <si>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</si>
  <si>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</si>
  <si>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</si>
  <si>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</si>
  <si>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</si>
  <si>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</si>
  <si>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</si>
  <si>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</si>
  <si>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</si>
  <si>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</si>
  <si>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</si>
  <si>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</si>
  <si>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</si>
  <si>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</si>
  <si>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</si>
  <si>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</si>
  <si>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</si>
  <si>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</si>
  <si>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</si>
  <si>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</si>
  <si>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</si>
  <si>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</si>
  <si>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</si>
  <si>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</si>
  <si>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</si>
  <si>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</si>
  <si>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</si>
  <si>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</si>
  <si>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</si>
  <si>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</si>
  <si>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</si>
  <si>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</si>
  <si>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</si>
  <si>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</si>
  <si>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</si>
  <si>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</si>
  <si>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</si>
  <si>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</si>
  <si>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</si>
  <si>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</si>
  <si>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</si>
  <si>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</si>
  <si>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</si>
  <si>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</si>
  <si>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</si>
  <si>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</si>
  <si>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</si>
  <si>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</si>
  <si>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</si>
  <si>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</si>
  <si>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</si>
  <si>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</si>
  <si>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</si>
  <si>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</si>
  <si>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</si>
  <si>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</si>
  <si>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</si>
  <si>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</si>
  <si>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</si>
  <si>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</si>
  <si>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</si>
  <si>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</si>
  <si>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</si>
  <si>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</si>
  <si>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</si>
  <si>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</si>
  <si>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</si>
  <si>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</si>
  <si>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</si>
  <si>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</si>
  <si>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</si>
  <si>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</si>
  <si>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</si>
  <si>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</si>
  <si>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</si>
  <si>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</si>
  <si>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</si>
  <si>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</si>
  <si>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</si>
  <si>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</si>
  <si>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</si>
  <si>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</si>
  <si>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</si>
  <si>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</si>
  <si>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</si>
  <si>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</si>
  <si>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</si>
  <si>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</si>
  <si>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</si>
  <si>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</si>
  <si>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</si>
  <si>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</si>
  <si>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</si>
  <si>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</si>
  <si>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</si>
  <si>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</si>
  <si>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</si>
  <si>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</si>
  <si>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</si>
  <si>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</si>
  <si>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</si>
  <si>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</si>
  <si>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</si>
  <si>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</si>
  <si>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</si>
  <si>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</si>
  <si>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</si>
  <si>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</si>
  <si>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</si>
  <si>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</si>
  <si>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</si>
  <si>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</si>
  <si>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</si>
  <si>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</si>
  <si>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</si>
  <si>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</si>
  <si>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</si>
  <si>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</si>
  <si>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</si>
  <si>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</si>
  <si>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</si>
  <si>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</si>
  <si>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</si>
  <si>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</si>
  <si>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</si>
  <si>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</si>
  <si>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</si>
  <si>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</si>
  <si>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</si>
  <si>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</si>
  <si>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</si>
  <si>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</si>
  <si>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</si>
  <si>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</si>
  <si>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</si>
  <si>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</si>
  <si>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</si>
  <si>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</si>
  <si>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</si>
  <si>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</si>
  <si>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</si>
  <si>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</si>
  <si>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</si>
  <si>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</si>
  <si>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</si>
  <si>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</si>
  <si>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</si>
  <si>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</si>
  <si>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</si>
  <si>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</si>
  <si>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</si>
  <si>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</si>
  <si>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</si>
  <si>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</si>
  <si>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</si>
  <si>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</si>
  <si>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</si>
  <si>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</si>
  <si>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</si>
  <si>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</si>
  <si>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</si>
  <si>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</si>
  <si>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</si>
  <si>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</si>
  <si>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</si>
  <si>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</si>
  <si>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</si>
  <si>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</si>
  <si>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</si>
  <si>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</si>
  <si>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</si>
  <si>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</si>
  <si>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</si>
  <si>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</si>
  <si>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</si>
  <si>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</si>
  <si>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</si>
  <si>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</si>
  <si>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</si>
  <si>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</si>
  <si>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</si>
  <si>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</si>
  <si>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</si>
  <si>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</si>
  <si>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</si>
  <si>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</si>
  <si>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</si>
  <si>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</si>
  <si>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</si>
  <si>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</si>
  <si>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</si>
  <si>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</si>
  <si>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</si>
  <si>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</si>
  <si>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</si>
  <si>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</si>
  <si>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</si>
  <si>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</si>
  <si>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</si>
  <si>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</si>
  <si>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</si>
  <si>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</si>
  <si>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</si>
  <si>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</si>
  <si>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</si>
  <si>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</si>
  <si>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</si>
  <si>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</si>
  <si>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</si>
  <si>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</si>
  <si>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</si>
  <si>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</si>
  <si>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</si>
  <si>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</si>
  <si>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</si>
  <si>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</si>
  <si>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</si>
  <si>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</si>
  <si>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</si>
  <si>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</si>
  <si>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</si>
  <si>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</si>
  <si>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</si>
  <si>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</si>
  <si>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</si>
  <si>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</si>
  <si>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</si>
  <si>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</si>
  <si>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</si>
  <si>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</si>
  <si>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</si>
  <si>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</si>
  <si>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</si>
  <si>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</si>
  <si>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</si>
  <si>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</si>
  <si>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</si>
  <si>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</si>
  <si>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</si>
  <si>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</si>
  <si>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</si>
  <si>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</si>
  <si>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</si>
  <si>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</si>
  <si>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</si>
  <si>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</si>
  <si>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</si>
  <si>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</si>
  <si>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</si>
  <si>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</si>
  <si>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</si>
  <si>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</si>
  <si>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</si>
  <si>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</si>
  <si>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</si>
  <si>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</si>
  <si>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</si>
  <si>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</si>
  <si>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</si>
  <si>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</si>
  <si>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</si>
  <si>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</si>
  <si>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</si>
  <si>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</si>
  <si>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</si>
  <si>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</si>
  <si>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</si>
  <si>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</si>
  <si>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</si>
  <si>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</si>
  <si>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</si>
  <si>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</si>
  <si>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</si>
  <si>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</si>
  <si>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</si>
  <si>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</si>
  <si>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</si>
  <si>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</si>
  <si>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</si>
  <si>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</si>
  <si>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</si>
  <si>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</si>
  <si>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</si>
  <si>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</si>
  <si>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</si>
  <si>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</si>
  <si>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</si>
  <si>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</si>
  <si>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</si>
  <si>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</si>
  <si>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</si>
  <si>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</si>
  <si>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</si>
  <si>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</si>
  <si>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</si>
  <si>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</si>
  <si>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</si>
  <si>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</si>
  <si>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</si>
  <si>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</si>
  <si>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</si>
  <si>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</si>
  <si>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</si>
  <si>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</si>
  <si>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</si>
  <si>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</si>
  <si>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</si>
  <si>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</si>
  <si>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</si>
  <si>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</si>
  <si>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</si>
  <si>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</si>
  <si>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</si>
  <si>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</si>
  <si>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</si>
  <si>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</si>
  <si>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</si>
  <si>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</si>
  <si>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</si>
  <si>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</si>
  <si>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</si>
  <si>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</si>
  <si>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</si>
  <si>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</si>
  <si>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</si>
  <si>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</si>
  <si>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</si>
  <si>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</si>
  <si>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</si>
  <si>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</si>
  <si>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</si>
  <si>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</si>
  <si>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</si>
  <si>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</si>
  <si>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</si>
  <si>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</si>
  <si>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</si>
  <si>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</si>
  <si>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</si>
  <si>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</si>
  <si>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</si>
  <si>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</si>
  <si>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</si>
  <si>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</si>
  <si>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</si>
  <si>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</si>
  <si>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</si>
  <si>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</si>
  <si>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</si>
  <si>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</si>
  <si>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</si>
  <si>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</si>
  <si>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</si>
  <si>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</si>
  <si>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</si>
  <si>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</si>
  <si>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</si>
  <si>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</si>
  <si>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</si>
  <si>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</si>
  <si>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</si>
  <si>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</si>
  <si>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</si>
  <si>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</si>
  <si>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</si>
  <si>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</si>
  <si>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</si>
  <si>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</si>
  <si>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</si>
  <si>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</si>
  <si>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</si>
  <si>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</si>
  <si>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</si>
  <si>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</si>
  <si>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</si>
  <si>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</si>
  <si>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</si>
  <si>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</si>
  <si>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</si>
  <si>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</si>
  <si>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</si>
  <si>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</si>
  <si>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</si>
  <si>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</si>
  <si>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</si>
  <si>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</si>
  <si>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</si>
  <si>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</si>
  <si>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</si>
  <si>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</si>
  <si>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</si>
  <si>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</si>
  <si>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</si>
  <si>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</si>
  <si>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</si>
  <si>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</si>
  <si>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</si>
  <si>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</si>
  <si>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</si>
  <si>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</si>
  <si>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</si>
  <si>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</si>
  <si>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</si>
  <si>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</si>
  <si>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</si>
  <si>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</si>
  <si>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</si>
  <si>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</si>
  <si>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</si>
  <si>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</si>
  <si>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</si>
  <si>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</si>
  <si>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</si>
  <si>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</si>
  <si>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</si>
  <si>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</si>
  <si>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</si>
  <si>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</si>
  <si>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</si>
  <si>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</si>
  <si>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</si>
  <si>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</si>
  <si>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</si>
  <si>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</si>
  <si>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</si>
  <si>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</si>
  <si>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</si>
  <si>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</si>
  <si>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</si>
  <si>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</si>
  <si>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</si>
  <si>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</si>
  <si>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</si>
  <si>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</si>
  <si>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</si>
  <si>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</si>
  <si>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</si>
  <si>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</si>
  <si>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</si>
  <si>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</si>
  <si>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</si>
  <si>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</si>
  <si>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</si>
  <si>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</si>
  <si>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</si>
  <si>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</si>
  <si>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</si>
  <si>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</si>
  <si>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</si>
  <si>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</si>
  <si>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</si>
  <si>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</si>
  <si>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</si>
  <si>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</si>
  <si>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</si>
  <si>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</si>
  <si>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</si>
  <si>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</si>
  <si>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</si>
  <si>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</si>
  <si>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</si>
  <si>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</si>
  <si>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</si>
  <si>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</si>
  <si>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</si>
  <si>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</si>
  <si>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</si>
  <si>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</si>
  <si>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</si>
  <si>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</si>
  <si>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</si>
  <si>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</si>
  <si>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</si>
  <si>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</si>
  <si>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</si>
  <si>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</si>
  <si>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</si>
  <si>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</si>
  <si>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</si>
  <si>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</si>
  <si>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</si>
  <si>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</si>
  <si>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</si>
  <si>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</si>
  <si>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</si>
  <si>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</si>
  <si>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</si>
  <si>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</si>
  <si>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</si>
  <si>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</si>
  <si>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</si>
  <si>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</si>
  <si>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</si>
  <si>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</si>
  <si>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</si>
  <si>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</si>
  <si>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</si>
  <si>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</si>
  <si>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</si>
  <si>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</si>
  <si>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</si>
  <si>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</si>
  <si>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</si>
  <si>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</si>
  <si>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</si>
  <si>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</si>
  <si>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</si>
  <si>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</si>
  <si>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</si>
  <si>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</si>
  <si>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</si>
  <si>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</si>
  <si>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</si>
  <si>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</si>
  <si>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</si>
  <si>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</si>
  <si>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</si>
  <si>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</si>
  <si>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</si>
  <si>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</si>
  <si>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</si>
  <si>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</si>
  <si>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</si>
  <si>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</si>
  <si>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</si>
  <si>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</si>
  <si>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</si>
  <si>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</si>
  <si>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</si>
  <si>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</si>
  <si>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</si>
  <si>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</si>
  <si>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</si>
  <si>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</si>
  <si>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</si>
  <si>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</si>
  <si>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</si>
  <si>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</si>
  <si>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</si>
  <si>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</si>
  <si>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</si>
  <si>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</si>
  <si>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</si>
  <si>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</si>
  <si>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</si>
  <si>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</si>
  <si>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</si>
  <si>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</si>
  <si>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</si>
  <si>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</si>
  <si>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</si>
  <si>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</si>
  <si>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</si>
  <si>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</si>
  <si>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</si>
  <si>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</si>
  <si>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</si>
  <si>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</si>
  <si>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</si>
  <si>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</si>
  <si>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</si>
  <si>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</si>
  <si>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</si>
  <si>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</si>
  <si>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</si>
  <si>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</si>
  <si>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</si>
  <si>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</si>
  <si>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</si>
  <si>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</si>
  <si>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</si>
  <si>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</si>
  <si>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</si>
  <si>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</si>
  <si>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</si>
  <si>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</si>
  <si>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</si>
  <si>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</si>
  <si>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</si>
  <si>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</si>
  <si>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</si>
  <si>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</si>
  <si>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</si>
  <si>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</si>
  <si>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</si>
  <si>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</si>
  <si>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</si>
  <si>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</si>
  <si>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</si>
  <si>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</si>
  <si>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</si>
  <si>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</si>
  <si>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</si>
  <si>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</si>
  <si>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</si>
  <si>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</si>
  <si>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</si>
  <si>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</si>
  <si>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</si>
  <si>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</si>
  <si>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</si>
  <si>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</si>
  <si>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</si>
  <si>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</si>
  <si>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</si>
  <si>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</si>
  <si>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</si>
  <si>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</si>
  <si>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</si>
  <si>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</si>
  <si>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</si>
  <si>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</si>
  <si>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</si>
  <si>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</si>
  <si>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</si>
  <si>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</si>
  <si>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</si>
  <si>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</si>
  <si>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</si>
  <si>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</si>
  <si>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</si>
  <si>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</si>
  <si>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</si>
  <si>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</si>
  <si>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</si>
  <si>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</si>
  <si>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</si>
  <si>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</si>
  <si>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</si>
  <si>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</si>
  <si>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</si>
  <si>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</si>
  <si>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</si>
  <si>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</si>
  <si>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</si>
  <si>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</si>
  <si>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</si>
  <si>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</si>
  <si>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</si>
  <si>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</si>
  <si>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</si>
  <si>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</si>
  <si>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</si>
  <si>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</si>
  <si>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</si>
  <si>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</si>
  <si>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</si>
  <si>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</si>
  <si>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</si>
  <si>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</si>
  <si>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</si>
  <si>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</si>
  <si>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</si>
  <si>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</si>
  <si>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</si>
  <si>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</si>
  <si>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</si>
  <si>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</si>
  <si>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</si>
  <si>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</si>
  <si>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</si>
  <si>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</si>
  <si>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</si>
  <si>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</si>
  <si>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</si>
  <si>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</si>
  <si>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</si>
  <si>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</si>
  <si>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</si>
  <si>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</si>
  <si>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</si>
  <si>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</si>
  <si>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</si>
  <si>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</si>
  <si>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</si>
  <si>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</si>
  <si>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</si>
  <si>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</si>
  <si>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</si>
  <si>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</si>
  <si>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</si>
  <si>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</si>
  <si>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</si>
  <si>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</si>
  <si>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</si>
  <si>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</si>
  <si>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</si>
  <si>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</si>
  <si>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</si>
  <si>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</si>
  <si>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</si>
  <si>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</si>
  <si>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</si>
  <si>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</si>
  <si>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</si>
  <si>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</si>
  <si>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</si>
  <si>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</si>
  <si>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</si>
  <si>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</si>
  <si>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</si>
  <si>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</si>
  <si>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</si>
  <si>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</si>
  <si>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</si>
  <si>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</si>
  <si>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</si>
  <si>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</si>
  <si>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</si>
  <si>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</si>
  <si>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</si>
  <si>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</si>
  <si>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</si>
  <si>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</si>
  <si>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</si>
  <si>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</si>
  <si>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</si>
  <si>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</si>
  <si>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</si>
  <si>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</si>
  <si>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</si>
  <si>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</si>
  <si>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</si>
  <si>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</si>
  <si>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</si>
  <si>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</si>
  <si>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</si>
  <si>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</si>
  <si>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</si>
  <si>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</si>
  <si>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</si>
  <si>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</si>
  <si>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</si>
  <si>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</si>
  <si>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</si>
  <si>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</si>
  <si>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</si>
  <si>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</si>
  <si>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</si>
  <si>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</si>
  <si>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</si>
  <si>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</si>
  <si>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</si>
  <si>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</si>
  <si>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</si>
  <si>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</si>
  <si>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</si>
  <si>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</si>
  <si>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</si>
  <si>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</si>
  <si>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</si>
  <si>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</si>
  <si>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</si>
  <si>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</si>
  <si>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</si>
  <si>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</si>
  <si>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</si>
  <si>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</si>
  <si>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</si>
  <si>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</si>
  <si>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</si>
  <si>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</si>
  <si>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</si>
  <si>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</si>
  <si>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</si>
  <si>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</si>
  <si>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</si>
  <si>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</si>
  <si>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</si>
  <si>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</si>
  <si>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</si>
  <si>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</si>
  <si>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</si>
  <si>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</si>
  <si>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</si>
  <si>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</si>
  <si>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</si>
  <si>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</si>
  <si>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</si>
  <si>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</si>
  <si>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</si>
  <si>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</si>
  <si>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</si>
  <si>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</si>
  <si>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</si>
  <si>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</si>
  <si>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</si>
  <si>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</si>
  <si>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</si>
  <si>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</si>
  <si>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</si>
  <si>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</si>
  <si>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</si>
  <si>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</si>
  <si>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</si>
  <si>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</si>
  <si>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</si>
  <si>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</si>
  <si>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</si>
  <si>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</si>
  <si>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</si>
  <si>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</si>
  <si>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</si>
  <si>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</si>
  <si>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</si>
  <si>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</si>
  <si>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</si>
  <si>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</si>
  <si>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</si>
  <si>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</si>
  <si>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</si>
  <si>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</si>
  <si>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</si>
  <si>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</si>
  <si>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</si>
  <si>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</si>
  <si>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</si>
  <si>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</si>
  <si>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</si>
  <si>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</si>
  <si>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</si>
  <si>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</si>
  <si>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</si>
  <si>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</si>
  <si>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</si>
  <si>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</si>
  <si>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</si>
  <si>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</si>
  <si>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</si>
  <si>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</si>
  <si>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</si>
  <si>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</si>
  <si>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</si>
  <si>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</si>
  <si>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</si>
  <si>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</si>
  <si>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</si>
  <si>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</si>
  <si>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</si>
  <si>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</si>
  <si>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</si>
  <si>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</si>
  <si>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</si>
  <si>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</si>
  <si>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</si>
  <si>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</si>
  <si>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</si>
  <si>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</si>
  <si>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</si>
  <si>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</si>
  <si>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</si>
  <si>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</si>
  <si>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</si>
  <si>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</si>
  <si>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</si>
  <si>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</si>
  <si>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</si>
  <si>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</si>
  <si>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</si>
  <si>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</si>
  <si>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</si>
  <si>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</si>
  <si>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</si>
  <si>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</si>
  <si>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</si>
  <si>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</si>
  <si>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</si>
  <si>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</si>
  <si>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</si>
  <si>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</si>
  <si>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</si>
  <si>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</si>
  <si>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</si>
  <si>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</si>
  <si>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</si>
  <si>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</si>
  <si>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</si>
  <si>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</si>
  <si>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</si>
  <si>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</si>
  <si>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</si>
  <si>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</si>
  <si>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</si>
  <si>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</si>
  <si>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</si>
  <si>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</si>
  <si>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</si>
  <si>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</si>
  <si>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</si>
  <si>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</si>
  <si>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</si>
  <si>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</si>
  <si>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</si>
  <si>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</si>
  <si>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</si>
  <si>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</si>
  <si>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</si>
  <si>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</si>
  <si>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</si>
  <si>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</si>
  <si>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</si>
  <si>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</si>
  <si>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</si>
  <si>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</si>
  <si>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</si>
  <si>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</si>
  <si>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</si>
  <si>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</si>
  <si>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</si>
  <si>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</si>
  <si>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</si>
  <si>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</si>
  <si>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</si>
  <si>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</si>
  <si>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</si>
  <si>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</si>
  <si>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</si>
  <si>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</si>
  <si>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</si>
  <si>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</si>
  <si>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</si>
  <si>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</si>
  <si>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</si>
  <si>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</si>
  <si>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</si>
  <si>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</si>
  <si>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</si>
  <si>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</si>
  <si>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</si>
  <si>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</si>
  <si>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</si>
  <si>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</si>
  <si>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</si>
  <si>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</si>
  <si>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</si>
  <si>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</si>
  <si>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</si>
  <si>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</si>
  <si>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</si>
  <si>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</si>
  <si>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</si>
  <si>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</si>
  <si>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</si>
  <si>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</si>
  <si>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</si>
  <si>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</si>
  <si>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</si>
  <si>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</si>
  <si>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</si>
  <si>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</si>
  <si>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</si>
  <si>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</si>
  <si>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</si>
  <si>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</si>
  <si>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</si>
  <si>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</si>
  <si>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</si>
  <si>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</si>
  <si>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</si>
  <si>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</si>
  <si>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</si>
  <si>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</si>
  <si>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</si>
  <si>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</si>
  <si>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</si>
  <si>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</si>
  <si>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</si>
  <si>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</si>
  <si>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</si>
  <si>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</si>
  <si>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</si>
  <si>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</si>
  <si>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</si>
  <si>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</si>
  <si>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</si>
  <si>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</si>
  <si>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</si>
  <si>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</si>
  <si>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</si>
  <si>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</si>
  <si>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</si>
  <si>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</si>
  <si>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</si>
  <si>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</si>
  <si>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</si>
  <si>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</si>
  <si>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</si>
  <si>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</si>
  <si>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</si>
  <si>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</si>
  <si>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</si>
  <si>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</si>
  <si>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</si>
  <si>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</si>
  <si>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</si>
  <si>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</si>
  <si>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</si>
  <si>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</si>
  <si>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</si>
  <si>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</si>
  <si>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</si>
  <si>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</si>
  <si>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</si>
  <si>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</si>
  <si>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</si>
  <si>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</si>
  <si>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</si>
  <si>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</si>
  <si>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</si>
  <si>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</si>
  <si>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</si>
  <si>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</si>
  <si>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</si>
  <si>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</si>
  <si>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</si>
  <si>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</si>
  <si>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</si>
  <si>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</si>
  <si>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</si>
  <si>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</si>
  <si>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</si>
  <si>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</si>
  <si>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</si>
  <si>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</si>
  <si>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</si>
  <si>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</si>
  <si>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</si>
  <si>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</si>
  <si>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</si>
  <si>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</si>
  <si>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</si>
  <si>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</si>
  <si>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</si>
  <si>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</si>
  <si>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</si>
  <si>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</si>
  <si>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</si>
  <si>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</si>
  <si>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</si>
  <si>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</si>
  <si>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</si>
  <si>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</si>
  <si>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</si>
  <si>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</si>
  <si>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</si>
  <si>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</si>
  <si>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</si>
  <si>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</si>
  <si>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</si>
  <si>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</si>
  <si>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</si>
  <si>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</si>
  <si>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</si>
  <si>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</si>
  <si>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</si>
  <si>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</si>
  <si>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</si>
  <si>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</si>
  <si>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</si>
  <si>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</si>
  <si>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</si>
  <si>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</si>
  <si>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</si>
  <si>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</si>
  <si>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</si>
  <si>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</si>
  <si>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</si>
  <si>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</si>
  <si>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</si>
  <si>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</si>
  <si>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</si>
  <si>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</si>
  <si>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</si>
  <si>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</si>
  <si>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</si>
  <si>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</si>
  <si>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</si>
  <si>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</si>
  <si>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</si>
  <si>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</si>
  <si>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</si>
  <si>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</si>
  <si>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</si>
  <si>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</si>
  <si>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</si>
  <si>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</si>
  <si>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</si>
  <si>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</si>
  <si>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</si>
  <si>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</si>
  <si>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</si>
  <si>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</si>
  <si>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</si>
  <si>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</si>
  <si>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</si>
  <si>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</si>
  <si>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</si>
  <si>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</si>
  <si>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</si>
  <si>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</si>
  <si>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</si>
  <si>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</si>
  <si>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</si>
  <si>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</si>
  <si>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</si>
  <si>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</si>
  <si>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</si>
  <si>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</si>
  <si>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</si>
  <si>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</si>
  <si>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</si>
  <si>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</si>
  <si>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</si>
  <si>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</si>
  <si>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</si>
  <si>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</si>
  <si>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</si>
  <si>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</si>
  <si>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</si>
  <si>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</si>
  <si>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</si>
  <si>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</si>
  <si>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</si>
  <si>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</si>
  <si>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</si>
  <si>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</si>
  <si>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</si>
  <si>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</si>
  <si>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</si>
  <si>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</si>
  <si>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</si>
  <si>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</si>
  <si>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</si>
  <si>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</si>
  <si>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</si>
  <si>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</si>
  <si>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</si>
  <si>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</si>
  <si>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</si>
  <si>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</si>
  <si>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</si>
  <si>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</si>
  <si>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</si>
  <si>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</si>
  <si>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</si>
  <si>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</si>
  <si>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</si>
  <si>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</si>
  <si>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</si>
  <si>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</si>
  <si>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</si>
  <si>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</si>
  <si>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</si>
  <si>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</si>
  <si>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</si>
  <si>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</si>
  <si>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</si>
  <si>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</si>
  <si>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</si>
  <si>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</si>
  <si>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</si>
  <si>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</si>
  <si>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</si>
  <si>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</si>
  <si>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</si>
  <si>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</si>
  <si>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</si>
  <si>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</si>
  <si>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</si>
  <si>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</si>
  <si>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</si>
  <si>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</si>
  <si>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</si>
  <si>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</si>
  <si>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</si>
  <si>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</si>
  <si>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</si>
  <si>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</si>
  <si>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</si>
  <si>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</si>
  <si>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</si>
  <si>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</si>
  <si>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</si>
  <si>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</si>
  <si>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</si>
  <si>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</si>
  <si>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</si>
  <si>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</si>
  <si>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</si>
  <si>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</si>
  <si>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</si>
  <si>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</si>
  <si>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</si>
  <si>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</si>
  <si>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</si>
  <si>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</si>
  <si>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</si>
  <si>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</si>
  <si>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</si>
  <si>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</si>
  <si>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</si>
  <si>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</si>
  <si>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</si>
  <si>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</si>
  <si>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</si>
  <si>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</si>
  <si>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</si>
  <si>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</si>
  <si>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</si>
  <si>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</si>
  <si>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</si>
  <si>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</si>
  <si>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</si>
  <si>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</si>
  <si>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</si>
  <si>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</si>
  <si>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</si>
  <si>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</si>
  <si>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</si>
  <si>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</si>
  <si>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</si>
  <si>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</si>
  <si>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</si>
  <si>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</si>
  <si>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</si>
  <si>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</si>
  <si>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</si>
  <si>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</si>
  <si>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</si>
  <si>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</si>
  <si>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</si>
  <si>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</si>
  <si>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</si>
  <si>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</si>
  <si>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</si>
  <si>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</si>
  <si>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</si>
  <si>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</si>
  <si>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</si>
  <si>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</si>
  <si>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</si>
  <si>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</si>
  <si>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</si>
  <si>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</si>
  <si>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</si>
  <si>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</si>
  <si>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</si>
  <si>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</si>
  <si>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</si>
  <si>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</si>
  <si>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</si>
  <si>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</si>
  <si>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</si>
  <si>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</si>
  <si>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</si>
  <si>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</si>
  <si>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</si>
  <si>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</si>
  <si>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</si>
  <si>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</si>
  <si>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</si>
  <si>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</si>
  <si>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</si>
  <si>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</si>
  <si>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</si>
  <si>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</si>
  <si>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</si>
  <si>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</si>
  <si>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</si>
  <si>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</si>
  <si>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</si>
  <si>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</si>
  <si>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</si>
  <si>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</si>
  <si>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</si>
  <si>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</si>
  <si>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</si>
  <si>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</si>
  <si>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</si>
  <si>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</si>
  <si>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</si>
  <si>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</si>
  <si>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</si>
  <si>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</si>
  <si>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</si>
  <si>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</si>
  <si>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</si>
  <si>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</si>
  <si>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</si>
  <si>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</si>
  <si>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</si>
  <si>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</si>
  <si>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</si>
  <si>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</si>
  <si>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</si>
  <si>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</si>
  <si>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</si>
  <si>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</si>
  <si>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</si>
  <si>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</si>
  <si>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</si>
  <si>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</si>
  <si>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</si>
  <si>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</si>
  <si>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</si>
  <si>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</si>
  <si>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</si>
  <si>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</si>
  <si>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</si>
  <si>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</si>
  <si>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</si>
  <si>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</si>
  <si>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</si>
  <si>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</si>
  <si>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</si>
  <si>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</si>
  <si>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</si>
  <si>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</si>
  <si>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</si>
  <si>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</si>
  <si>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</si>
  <si>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</si>
  <si>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</si>
  <si>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</si>
  <si>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</si>
  <si>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</si>
  <si>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</si>
  <si>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</si>
  <si>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</si>
  <si>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</si>
  <si>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</si>
  <si>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</si>
  <si>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</si>
  <si>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</si>
  <si>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</si>
  <si>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</si>
  <si>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</si>
  <si>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</si>
  <si>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</si>
  <si>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</si>
  <si>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</si>
  <si>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</si>
  <si>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</si>
  <si>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</si>
  <si>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</si>
  <si>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</si>
  <si>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</si>
  <si>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</si>
  <si>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</si>
  <si>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</si>
  <si>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</si>
  <si>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</si>
  <si>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</si>
  <si>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</si>
  <si>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</si>
  <si>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</si>
  <si>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</si>
  <si>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</si>
  <si>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</si>
  <si>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</si>
  <si>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</si>
  <si>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</si>
  <si>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</si>
  <si>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</si>
  <si>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</si>
  <si>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</si>
  <si>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</si>
  <si>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</si>
  <si>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</si>
  <si>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</si>
  <si>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</si>
  <si>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</si>
  <si>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</si>
  <si>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</si>
  <si>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</si>
  <si>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</si>
  <si>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</si>
  <si>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</si>
  <si>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</si>
  <si>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</si>
  <si>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</si>
  <si>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</si>
  <si>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</si>
  <si>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</si>
  <si>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</si>
  <si>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</si>
  <si>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</si>
  <si>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</si>
  <si>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</si>
  <si>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</si>
  <si>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</si>
  <si>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</si>
  <si>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</si>
  <si>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</si>
  <si>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</si>
  <si>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</si>
  <si>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</si>
  <si>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</si>
  <si>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</si>
  <si>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</si>
  <si>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</si>
  <si>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</si>
  <si>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</si>
  <si>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</si>
  <si>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</si>
  <si>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</si>
  <si>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</si>
  <si>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</si>
  <si>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</si>
  <si>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</si>
  <si>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</si>
  <si>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</si>
  <si>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</si>
  <si>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</si>
  <si>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</si>
  <si>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</si>
  <si>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</si>
  <si>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</si>
  <si>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</si>
  <si>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</si>
  <si>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</si>
  <si>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</si>
  <si>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</si>
  <si>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</si>
  <si>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</si>
  <si>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</si>
  <si>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</si>
  <si>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</si>
  <si>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</si>
  <si>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</si>
  <si>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</si>
  <si>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</si>
  <si>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</si>
  <si>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</si>
  <si>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</si>
  <si>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</si>
  <si>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</si>
  <si>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</si>
  <si>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</si>
  <si>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</si>
  <si>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</si>
  <si>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</si>
  <si>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</si>
  <si>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</si>
  <si>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</si>
  <si>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</si>
  <si>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</si>
  <si>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</si>
  <si>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</si>
  <si>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</si>
  <si>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</si>
  <si>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</si>
  <si>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</si>
  <si>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</si>
  <si>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</si>
  <si>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</si>
  <si>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</si>
  <si>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</si>
  <si>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</si>
  <si>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</si>
  <si>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</si>
  <si>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</si>
  <si>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</si>
  <si>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</si>
  <si>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</si>
  <si>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</si>
  <si>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</si>
  <si>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</si>
  <si>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</si>
  <si>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</si>
  <si>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</si>
  <si>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</si>
  <si>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</si>
  <si>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</si>
  <si>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</si>
  <si>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</si>
  <si>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</si>
  <si>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</si>
  <si>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</si>
  <si>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</si>
  <si>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</si>
  <si>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</si>
  <si>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</si>
  <si>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</si>
  <si>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</si>
  <si>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</si>
  <si>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</si>
  <si>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</si>
  <si>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</si>
  <si>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</si>
  <si>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</si>
  <si>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</si>
  <si>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</si>
  <si>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</si>
  <si>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</si>
  <si>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</si>
  <si>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</si>
  <si>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</si>
  <si>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</si>
  <si>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</si>
  <si>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</si>
  <si>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</si>
  <si>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</si>
  <si>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</si>
  <si>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</si>
  <si>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</si>
  <si>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</si>
  <si>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</si>
  <si>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</si>
  <si>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</si>
  <si>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</si>
  <si>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</si>
  <si>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</si>
  <si>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</si>
  <si>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</si>
  <si>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</si>
  <si>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</si>
  <si>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</si>
  <si>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</si>
  <si>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</si>
  <si>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</si>
  <si>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</si>
  <si>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</si>
  <si>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</si>
  <si>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</si>
  <si>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</si>
  <si>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</si>
  <si>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</si>
  <si>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</si>
  <si>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</si>
  <si>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</si>
  <si>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</si>
  <si>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</si>
  <si>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</si>
  <si>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</si>
  <si>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</si>
  <si>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</si>
  <si>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</si>
  <si>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</si>
  <si>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</si>
  <si>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</si>
  <si>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</si>
  <si>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</si>
  <si>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</si>
  <si>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</si>
  <si>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</si>
  <si>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</si>
  <si>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</si>
  <si>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</si>
  <si>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</si>
  <si>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</si>
  <si>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</si>
  <si>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</si>
  <si>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</si>
  <si>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</si>
  <si>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</si>
  <si>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</si>
  <si>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</si>
  <si>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</si>
  <si>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</si>
  <si>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</si>
  <si>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</si>
  <si>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</si>
  <si>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</si>
  <si>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</si>
  <si>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</si>
  <si>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</si>
  <si>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</si>
  <si>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</si>
  <si>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</si>
  <si>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</si>
  <si>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</si>
  <si>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</si>
  <si>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</si>
  <si>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</si>
  <si>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</si>
  <si>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</si>
  <si>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</si>
  <si>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</si>
  <si>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</si>
  <si>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</si>
  <si>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</si>
  <si>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</si>
  <si>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</si>
  <si>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</si>
  <si>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</si>
  <si>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</si>
  <si>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</si>
  <si>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</si>
  <si>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</si>
  <si>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</si>
  <si>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</si>
  <si>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</si>
  <si>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</si>
  <si>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</si>
  <si>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</si>
  <si>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</si>
  <si>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</si>
  <si>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</si>
  <si>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</si>
  <si>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</si>
  <si>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</si>
  <si>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</si>
  <si>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</si>
  <si>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</si>
  <si>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</si>
  <si>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</si>
  <si>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</si>
  <si>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</si>
  <si>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</si>
  <si>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</si>
  <si>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</si>
  <si>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</si>
  <si>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</si>
  <si>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</si>
  <si>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</si>
  <si>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</si>
  <si>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</si>
  <si>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</si>
  <si>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</si>
  <si>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</si>
  <si>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</si>
  <si>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</si>
  <si>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</si>
  <si>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</si>
  <si>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</si>
  <si>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</si>
  <si>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</si>
  <si>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</si>
  <si>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</si>
  <si>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</si>
  <si>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</si>
  <si>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</si>
  <si>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</si>
  <si>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</si>
  <si>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</si>
  <si>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</si>
  <si>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</si>
  <si>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</si>
  <si>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</si>
  <si>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</si>
  <si>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</si>
  <si>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</si>
  <si>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</si>
  <si>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</si>
  <si>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</si>
  <si>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</si>
  <si>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</si>
  <si>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</si>
  <si>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</si>
  <si>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</si>
  <si>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</si>
  <si>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</si>
  <si>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</si>
  <si>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</si>
  <si>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</si>
  <si>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</si>
  <si>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</si>
  <si>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</si>
  <si>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</si>
  <si>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</si>
  <si>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</si>
  <si>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</si>
  <si>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</si>
  <si>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</si>
  <si>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</si>
  <si>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</si>
  <si>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</si>
  <si>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</si>
  <si>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</si>
  <si>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</si>
  <si>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</si>
  <si>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</si>
  <si>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</si>
  <si>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</si>
  <si>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</si>
  <si>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</si>
  <si>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</si>
  <si>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</si>
  <si>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</si>
  <si>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</si>
  <si>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</si>
  <si>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</si>
  <si>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</si>
  <si>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</si>
  <si>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</si>
  <si>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</si>
  <si>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</si>
  <si>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</si>
  <si>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</si>
  <si>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</si>
  <si>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</si>
  <si>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</si>
  <si>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</si>
  <si>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</si>
  <si>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</si>
  <si>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</si>
  <si>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</si>
  <si>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</si>
  <si>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</si>
  <si>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</si>
  <si>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</si>
  <si>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</si>
  <si>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</si>
  <si>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</si>
  <si>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</si>
  <si>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</si>
  <si>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</si>
  <si>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</si>
  <si>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</si>
  <si>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</si>
  <si>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</si>
  <si>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</si>
  <si>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</si>
  <si>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</si>
  <si>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</si>
  <si>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</si>
  <si>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</si>
  <si>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</si>
  <si>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</si>
  <si>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</si>
  <si>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</si>
  <si>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</si>
  <si>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</si>
  <si>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</si>
  <si>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</si>
  <si>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</si>
  <si>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</si>
  <si>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</si>
  <si>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</si>
  <si>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</si>
  <si>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</si>
  <si>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</si>
  <si>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</si>
  <si>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</si>
  <si>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</si>
  <si>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</si>
  <si>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</si>
  <si>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</si>
  <si>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</si>
  <si>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</si>
  <si>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</si>
  <si>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</si>
  <si>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</si>
  <si>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</si>
  <si>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</si>
  <si>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</si>
  <si>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</si>
  <si>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</si>
  <si>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</si>
  <si>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</si>
  <si>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</si>
  <si>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</si>
  <si>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</si>
  <si>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</si>
  <si>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</si>
  <si>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</si>
  <si>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</si>
  <si>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</si>
  <si>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</si>
  <si>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</si>
  <si>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</si>
  <si>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</si>
  <si>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</si>
  <si>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</si>
  <si>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</si>
  <si>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</si>
  <si>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</si>
  <si>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</si>
  <si>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</si>
  <si>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</si>
  <si>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</si>
  <si>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</si>
  <si>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</si>
  <si>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</si>
  <si>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</si>
  <si>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</si>
  <si>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</si>
  <si>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</si>
  <si>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</si>
  <si>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</si>
  <si>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</si>
  <si>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</si>
  <si>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</si>
  <si>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</si>
  <si>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</si>
  <si>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</si>
  <si>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</si>
  <si>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</si>
  <si>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</si>
  <si>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</si>
  <si>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</si>
  <si>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</si>
  <si>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</si>
  <si>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</si>
  <si>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</si>
  <si>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</si>
  <si>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</si>
  <si>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</si>
  <si>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</si>
  <si>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</si>
  <si>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</si>
  <si>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</si>
  <si>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</si>
  <si>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</si>
  <si>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</si>
  <si>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</si>
  <si>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</si>
  <si>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</si>
  <si>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</si>
  <si>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</si>
  <si>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</si>
  <si>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</si>
  <si>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</si>
  <si>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</si>
  <si>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</si>
  <si>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</si>
  <si>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</si>
  <si>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</si>
  <si>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</si>
  <si>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</si>
  <si>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</si>
  <si>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</si>
  <si>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</si>
  <si>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</si>
  <si>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</si>
  <si>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</si>
  <si>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</si>
  <si>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</si>
  <si>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</si>
  <si>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</si>
  <si>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</si>
  <si>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</si>
  <si>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</si>
  <si>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</si>
  <si>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</si>
  <si>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</si>
  <si>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</si>
  <si>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</si>
  <si>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</si>
  <si>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</si>
  <si>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</si>
  <si>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</si>
  <si>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</si>
  <si>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</si>
  <si>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</si>
  <si>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</si>
  <si>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</si>
  <si>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</si>
  <si>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</si>
  <si>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</si>
  <si>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</si>
  <si>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</si>
  <si>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</si>
  <si>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</si>
  <si>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</si>
  <si>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</si>
  <si>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</si>
  <si>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</si>
  <si>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</si>
  <si>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</si>
  <si>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</si>
  <si>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</si>
  <si>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</si>
  <si>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</si>
  <si>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</si>
  <si>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</si>
  <si>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</si>
  <si>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</si>
  <si>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</si>
  <si>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</si>
  <si>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</si>
  <si>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</si>
  <si>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</si>
  <si>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</si>
  <si>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</si>
  <si>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</si>
  <si>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</si>
  <si>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</si>
  <si>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</si>
  <si>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</si>
  <si>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</si>
  <si>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</si>
  <si>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</si>
  <si>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</si>
  <si>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</si>
  <si>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</si>
  <si>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</si>
  <si>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</si>
  <si>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</si>
  <si>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</si>
  <si>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</si>
  <si>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</si>
  <si>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</si>
  <si>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</si>
  <si>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</si>
  <si>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</si>
  <si>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</si>
  <si>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</si>
  <si>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</si>
  <si>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</si>
  <si>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</si>
  <si>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</si>
  <si>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</si>
  <si>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</si>
  <si>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</si>
  <si>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</si>
  <si>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</si>
  <si>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</si>
  <si>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</si>
  <si>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</si>
  <si>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</si>
  <si>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</si>
  <si>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</si>
  <si>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</si>
  <si>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</si>
  <si>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</si>
  <si>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</si>
  <si>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</si>
  <si>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</si>
  <si>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</si>
  <si>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</si>
  <si>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</si>
  <si>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</si>
  <si>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</si>
  <si>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</si>
  <si>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</si>
  <si>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</si>
  <si>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</si>
  <si>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</si>
  <si>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</si>
  <si>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</si>
  <si>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</si>
  <si>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</si>
  <si>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</si>
  <si>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</si>
  <si>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</si>
  <si>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</si>
  <si>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</si>
  <si>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</si>
  <si>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</si>
  <si>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</si>
  <si>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</si>
  <si>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</si>
  <si>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</si>
  <si>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</si>
  <si>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</si>
  <si>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</si>
  <si>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</si>
  <si>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</si>
  <si>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</si>
  <si>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</si>
  <si>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</si>
  <si>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</si>
  <si>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</si>
  <si>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</si>
  <si>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</si>
  <si>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</si>
  <si>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</si>
  <si>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</si>
  <si>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</si>
  <si>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</si>
  <si>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</si>
  <si>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</si>
  <si>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</si>
  <si>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</si>
  <si>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</si>
  <si>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</si>
  <si>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</si>
  <si>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</si>
  <si>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</si>
  <si>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</si>
  <si>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</si>
  <si>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</si>
  <si>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</si>
  <si>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</si>
  <si>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</si>
  <si>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</si>
  <si>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</si>
  <si>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</si>
  <si>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</si>
  <si>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</si>
  <si>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</si>
  <si>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</si>
  <si>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</si>
  <si>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</si>
  <si>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</si>
  <si>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</si>
  <si>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</si>
  <si>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</si>
  <si>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</si>
  <si>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</si>
  <si>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</si>
  <si>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</si>
  <si>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</si>
  <si>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</si>
  <si>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</si>
  <si>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</si>
  <si>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</si>
  <si>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</si>
  <si>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</si>
  <si>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</si>
  <si>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</si>
  <si>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</si>
  <si>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</si>
  <si>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</si>
  <si>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</si>
  <si>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</si>
  <si>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</si>
  <si>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</si>
  <si>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</si>
  <si>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</si>
  <si>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</si>
  <si>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</si>
  <si>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</si>
  <si>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</si>
  <si>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</si>
  <si>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</si>
  <si>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</si>
  <si>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</si>
  <si>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</si>
  <si>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</si>
  <si>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</si>
  <si>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</si>
  <si>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</si>
  <si>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</si>
  <si>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</si>
  <si>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</si>
  <si>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</si>
  <si>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</si>
  <si>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</si>
  <si>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</si>
  <si>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</si>
  <si>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</si>
  <si>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</si>
  <si>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</si>
  <si>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</si>
  <si>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</si>
  <si>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</si>
  <si>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</si>
  <si>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</si>
  <si>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</si>
  <si>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</si>
  <si>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</si>
  <si>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</si>
  <si>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</si>
  <si>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</si>
  <si>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</si>
  <si>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</si>
  <si>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</si>
  <si>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</si>
  <si>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</si>
  <si>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</si>
  <si>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</si>
  <si>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</si>
  <si>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</si>
  <si>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</si>
  <si>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</si>
  <si>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</si>
  <si>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</si>
  <si>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</si>
  <si>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</si>
  <si>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</si>
  <si>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</si>
  <si>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</si>
  <si>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</si>
  <si>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</si>
  <si>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</si>
  <si>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</si>
  <si>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</si>
  <si>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</si>
  <si>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</si>
  <si>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</si>
  <si>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</si>
  <si>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</si>
  <si>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</si>
  <si>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</si>
  <si>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</si>
  <si>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</si>
  <si>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</si>
  <si>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</si>
  <si>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</si>
  <si>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</si>
  <si>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</si>
  <si>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</si>
  <si>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</si>
  <si>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</si>
  <si>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</si>
  <si>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</si>
  <si>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</si>
  <si>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</si>
  <si>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</si>
  <si>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</si>
  <si>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</si>
  <si>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</si>
  <si>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</si>
  <si>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</si>
  <si>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</si>
  <si>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</si>
  <si>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</si>
  <si>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</si>
  <si>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</si>
  <si>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</si>
  <si>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</si>
  <si>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</si>
  <si>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</si>
  <si>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</si>
  <si>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</si>
  <si>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</si>
  <si>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</si>
  <si>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</si>
  <si>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</si>
  <si>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</si>
  <si>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</si>
  <si>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</si>
  <si>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</si>
  <si>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</si>
  <si>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</si>
  <si>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</si>
  <si>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</si>
  <si>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</si>
  <si>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</si>
  <si>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</si>
  <si>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</si>
  <si>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</si>
  <si>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</si>
  <si>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</si>
  <si>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</si>
  <si>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</si>
  <si>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</si>
  <si>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</si>
  <si>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</si>
  <si>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</si>
  <si>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</si>
  <si>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</si>
  <si>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</si>
  <si>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</si>
  <si>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</si>
  <si>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</si>
  <si>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</si>
  <si>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</si>
  <si>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</si>
  <si>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</si>
  <si>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</si>
  <si>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</si>
  <si>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</si>
  <si>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</si>
  <si>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</si>
  <si>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</si>
  <si>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</si>
  <si>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</si>
  <si>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</si>
  <si>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</si>
  <si>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</si>
  <si>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</si>
  <si>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</si>
  <si>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</si>
  <si>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</si>
  <si>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</si>
  <si>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</si>
  <si>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</si>
  <si>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</si>
  <si>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</si>
  <si>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</si>
  <si>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</si>
  <si>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</si>
  <si>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</si>
  <si>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</si>
  <si>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</si>
  <si>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</si>
  <si>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</si>
  <si>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</si>
  <si>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</si>
  <si>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</si>
  <si>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</si>
  <si>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</si>
  <si>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</si>
  <si>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</si>
  <si>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</si>
  <si>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</si>
  <si>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</si>
  <si>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</si>
  <si>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</si>
  <si>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</si>
  <si>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</si>
  <si>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</si>
  <si>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</si>
  <si>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</si>
  <si>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</si>
  <si>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</si>
  <si>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</si>
  <si>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</si>
  <si>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</si>
  <si>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</si>
  <si>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</si>
  <si>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</si>
  <si>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</si>
  <si>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</si>
  <si>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</si>
  <si>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</si>
  <si>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</si>
  <si>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</si>
  <si>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</si>
  <si>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</si>
  <si>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</si>
  <si>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</si>
  <si>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</si>
  <si>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</si>
  <si>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</si>
  <si>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</si>
  <si>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</si>
  <si>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</si>
  <si>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</si>
  <si>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</si>
  <si>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</si>
  <si>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</si>
  <si>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</si>
  <si>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</si>
  <si>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</si>
  <si>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</si>
  <si>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</si>
  <si>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</si>
  <si>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</si>
  <si>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</si>
  <si>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</si>
  <si>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</si>
  <si>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</si>
  <si>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</si>
  <si>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</si>
  <si>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</si>
  <si>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</si>
  <si>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</si>
  <si>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</si>
  <si>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</si>
  <si>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</si>
  <si>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</si>
  <si>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</si>
  <si>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</si>
  <si>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</si>
  <si>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</si>
  <si>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</si>
  <si>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</si>
  <si>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</si>
  <si>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</si>
  <si>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</si>
  <si>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</si>
  <si>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</si>
  <si>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</si>
  <si>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</si>
  <si>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</si>
  <si>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</si>
  <si>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</si>
  <si>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</si>
  <si>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</si>
  <si>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</si>
  <si>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</si>
  <si>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</si>
  <si>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</si>
  <si>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</si>
  <si>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</si>
  <si>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</si>
  <si>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</si>
  <si>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</si>
  <si>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</si>
  <si>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</si>
  <si>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</si>
  <si>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</si>
  <si>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</si>
  <si>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</si>
  <si>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</si>
  <si>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</si>
  <si>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</si>
  <si>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</si>
  <si>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</si>
  <si>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</si>
  <si>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</si>
  <si>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</si>
  <si>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</si>
  <si>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</si>
  <si>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</si>
  <si>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</si>
  <si>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</si>
  <si>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</si>
  <si>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</si>
  <si>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</si>
  <si>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</si>
  <si>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</si>
  <si>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</si>
  <si>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</si>
  <si>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</si>
  <si>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</si>
  <si>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</si>
  <si>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</si>
  <si>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</si>
  <si>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</si>
  <si>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</si>
  <si>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</si>
  <si>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</si>
  <si>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</si>
  <si>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</si>
  <si>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</si>
  <si>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</si>
  <si>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</si>
  <si>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</si>
  <si>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</si>
  <si>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</si>
  <si>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</si>
  <si>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</si>
  <si>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</si>
  <si>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</si>
  <si>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</si>
  <si>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</si>
  <si>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</si>
  <si>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</si>
  <si>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</si>
  <si>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</si>
  <si>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</si>
  <si>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</si>
  <si>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</si>
  <si>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</si>
  <si>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</si>
  <si>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</si>
  <si>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</si>
  <si>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</si>
  <si>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</si>
  <si>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</si>
  <si>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</si>
  <si>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</si>
  <si>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</si>
  <si>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</si>
  <si>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</si>
  <si>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</si>
  <si>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</si>
  <si>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</si>
  <si>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</si>
  <si>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</si>
  <si>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</si>
  <si>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</si>
  <si>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</si>
  <si>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</si>
  <si>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</si>
  <si>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</si>
  <si>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</si>
  <si>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</si>
  <si>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</si>
  <si>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</si>
  <si>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</si>
  <si>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</si>
  <si>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</si>
  <si>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</si>
  <si>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</si>
  <si>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</si>
  <si>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</si>
  <si>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</si>
  <si>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</si>
  <si>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</si>
  <si>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</si>
  <si>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</si>
  <si>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</si>
  <si>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</si>
  <si>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</si>
  <si>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</si>
  <si>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</si>
  <si>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</si>
  <si>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</si>
  <si>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</si>
  <si>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</si>
  <si>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</si>
  <si>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</si>
  <si>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</si>
  <si>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</si>
  <si>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</si>
  <si>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</si>
  <si>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</si>
  <si>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</si>
  <si>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</si>
  <si>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</si>
  <si>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</si>
  <si>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</si>
  <si>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</si>
  <si>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</si>
  <si>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</si>
  <si>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</si>
  <si>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</si>
  <si>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</si>
  <si>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</si>
  <si>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</si>
  <si>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</si>
  <si>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</si>
  <si>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</si>
  <si>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</si>
  <si>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</si>
  <si>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</si>
  <si>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</si>
  <si>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</si>
  <si>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</si>
  <si>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</si>
  <si>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</si>
  <si>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</si>
  <si>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</si>
  <si>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</si>
  <si>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</si>
  <si>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</si>
  <si>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</si>
  <si>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</si>
  <si>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</si>
  <si>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</si>
  <si>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</si>
  <si>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</si>
  <si>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</si>
  <si>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</si>
  <si>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</si>
  <si>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</si>
  <si>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</si>
  <si>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</si>
  <si>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</si>
  <si>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</si>
  <si>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</si>
  <si>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</si>
  <si>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</si>
  <si>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</si>
  <si>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</si>
  <si>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</si>
  <si>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</si>
  <si>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</si>
  <si>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</si>
  <si>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</si>
  <si>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</si>
  <si>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</si>
  <si>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</si>
  <si>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</si>
  <si>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</si>
  <si>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</si>
  <si>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</si>
  <si>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</si>
  <si>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</si>
  <si>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</si>
  <si>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</si>
  <si>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</si>
  <si>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</si>
  <si>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</si>
  <si>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</si>
  <si>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</si>
  <si>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</si>
  <si>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</si>
  <si>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</si>
  <si>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</si>
  <si>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</si>
  <si>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</si>
  <si>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</si>
  <si>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</si>
  <si>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</si>
  <si>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</si>
  <si>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</si>
  <si>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</si>
  <si>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</si>
  <si>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</si>
  <si>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</si>
  <si>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</si>
  <si>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</si>
  <si>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</si>
  <si>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</si>
  <si>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</si>
  <si>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</si>
  <si>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</si>
  <si>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</si>
  <si>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</si>
  <si>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</si>
  <si>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</si>
  <si>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</si>
  <si>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</si>
  <si>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</si>
  <si>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</si>
  <si>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</si>
  <si>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</si>
  <si>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</si>
  <si>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</si>
  <si>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</si>
  <si>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</si>
  <si>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</si>
  <si>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</si>
  <si>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</si>
  <si>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</si>
  <si>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</si>
  <si>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</si>
  <si>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</si>
  <si>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</si>
  <si>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</si>
  <si>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</si>
  <si>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</si>
  <si>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</si>
  <si>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</si>
  <si>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</si>
  <si>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</si>
  <si>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</si>
  <si>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</si>
  <si>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</si>
  <si>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</si>
  <si>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</si>
  <si>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</si>
  <si>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</si>
  <si>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</si>
  <si>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</si>
  <si>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</si>
  <si>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</si>
  <si>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</si>
  <si>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</si>
  <si>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</si>
  <si>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</si>
  <si>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</si>
  <si>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</si>
  <si>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</si>
  <si>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</si>
  <si>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</si>
  <si>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</si>
  <si>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</si>
  <si>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</si>
  <si>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</si>
  <si>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</si>
  <si>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</si>
  <si>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</si>
  <si>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</si>
  <si>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</si>
  <si>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</si>
  <si>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</si>
  <si>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</si>
  <si>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</si>
  <si>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</si>
  <si>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</si>
  <si>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</si>
  <si>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</si>
  <si>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</si>
  <si>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</si>
  <si>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</si>
  <si>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</si>
  <si>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</si>
  <si>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</si>
  <si>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</si>
  <si>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</si>
  <si>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</si>
  <si>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</si>
  <si>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</si>
  <si>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</si>
  <si>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</si>
  <si>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</si>
  <si>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</si>
  <si>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</si>
  <si>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</si>
  <si>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</si>
  <si>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</si>
  <si>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</si>
  <si>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</si>
  <si>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</si>
  <si>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</si>
  <si>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</si>
  <si>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</si>
  <si>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</si>
  <si>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</si>
  <si>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</si>
  <si>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</si>
  <si>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</si>
  <si>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</si>
  <si>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</si>
  <si>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</si>
  <si>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</si>
  <si>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</si>
  <si>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</si>
  <si>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</si>
  <si>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</si>
  <si>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</si>
  <si>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</si>
  <si>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</si>
  <si>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</si>
  <si>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</si>
  <si>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</si>
  <si>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</si>
  <si>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</si>
  <si>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</si>
  <si>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</si>
  <si>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</si>
  <si>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</si>
  <si>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</si>
  <si>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</si>
  <si>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</si>
  <si>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</si>
  <si>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</si>
  <si>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</si>
  <si>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</si>
  <si>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</si>
  <si>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</si>
  <si>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</si>
  <si>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</si>
  <si>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</si>
  <si>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</si>
  <si>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</si>
  <si>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</si>
  <si>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</si>
  <si>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</si>
  <si>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</si>
  <si>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</si>
  <si>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</si>
  <si>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</si>
  <si>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</si>
  <si>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</si>
  <si>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</si>
  <si>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</si>
  <si>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</si>
  <si>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</si>
  <si>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</si>
  <si>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</si>
  <si>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</si>
  <si>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</si>
  <si>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</si>
  <si>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</si>
  <si>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</si>
  <si>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</si>
  <si>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</si>
  <si>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</si>
  <si>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</si>
  <si>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</si>
  <si>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</si>
  <si>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</si>
  <si>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</si>
  <si>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</si>
  <si>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</si>
  <si>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</si>
  <si>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</si>
  <si>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</si>
  <si>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</si>
  <si>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</si>
  <si>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</si>
  <si>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</si>
  <si>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</si>
  <si>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</si>
  <si>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</si>
  <si>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</si>
  <si>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</si>
  <si>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</si>
  <si>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</si>
  <si>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</si>
  <si>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</si>
  <si>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</si>
  <si>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</si>
  <si>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</si>
  <si>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</si>
  <si>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</si>
  <si>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</si>
  <si>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</si>
  <si>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</si>
  <si>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</si>
  <si>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</si>
  <si>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</si>
  <si>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</si>
  <si>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</si>
  <si>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</si>
  <si>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</si>
  <si>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</si>
  <si>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</si>
  <si>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</si>
  <si>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</si>
  <si>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</si>
  <si>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</si>
  <si>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</si>
  <si>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</si>
  <si>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</si>
  <si>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</si>
  <si>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</si>
  <si>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</si>
  <si>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</si>
  <si>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</si>
  <si>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</si>
  <si>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</si>
  <si>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</si>
  <si>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</si>
  <si>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</si>
  <si>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</si>
  <si>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</si>
  <si>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</si>
  <si>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</si>
  <si>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</si>
  <si>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</si>
  <si>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</si>
  <si>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</si>
  <si>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</si>
  <si>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</si>
  <si>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</si>
  <si>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</si>
  <si>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</si>
  <si>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</si>
  <si>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</si>
  <si>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</si>
  <si>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</si>
  <si>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</si>
  <si>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</si>
  <si>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</si>
  <si>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</si>
  <si>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</si>
  <si>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</si>
  <si>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</si>
  <si>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</si>
  <si>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</si>
  <si>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</si>
  <si>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</si>
  <si>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</si>
  <si>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</si>
  <si>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</si>
  <si>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</si>
  <si>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</si>
  <si>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</si>
  <si>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</si>
  <si>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</si>
  <si>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</si>
  <si>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</si>
  <si>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</si>
  <si>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</si>
  <si>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</si>
  <si>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</si>
  <si>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</si>
  <si>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</si>
  <si>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</si>
  <si>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</si>
  <si>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</si>
  <si>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</si>
  <si>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</si>
  <si>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</si>
  <si>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</si>
  <si>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</si>
  <si>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</si>
  <si>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</si>
  <si>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</si>
  <si>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</si>
  <si>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</si>
  <si>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</si>
  <si>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</si>
  <si>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</si>
  <si>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</si>
  <si>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</si>
  <si>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</si>
  <si>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</si>
  <si>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</si>
  <si>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</si>
  <si>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</si>
  <si>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</si>
  <si>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</si>
  <si>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</si>
  <si>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</si>
  <si>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</si>
  <si>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</si>
  <si>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</si>
  <si>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</si>
  <si>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</si>
  <si>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</si>
  <si>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</si>
  <si>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</si>
  <si>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</si>
  <si>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</si>
  <si>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</si>
  <si>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</si>
  <si>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</si>
  <si>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</si>
  <si>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</si>
  <si>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</si>
  <si>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</si>
  <si>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</si>
  <si>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</si>
  <si>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</si>
  <si>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</si>
  <si>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</si>
  <si>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</si>
  <si>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</si>
  <si>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</si>
  <si>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</si>
  <si>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</si>
  <si>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</si>
  <si>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</si>
  <si>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</si>
  <si>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</si>
  <si>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</si>
  <si>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</si>
  <si>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</si>
  <si>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</si>
  <si>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</si>
  <si>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</si>
  <si>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</si>
  <si>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</si>
  <si>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</si>
  <si>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</si>
  <si>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</si>
  <si>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</si>
  <si>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</si>
  <si>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</si>
  <si>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</si>
  <si>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</si>
  <si>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</si>
  <si>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</si>
  <si>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</si>
  <si>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</si>
  <si>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</si>
  <si>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</si>
  <si>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</si>
  <si>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</si>
  <si>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</si>
  <si>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</si>
  <si>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</si>
  <si>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</si>
  <si>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</si>
  <si>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</si>
  <si>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</si>
  <si>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</si>
  <si>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</si>
  <si>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</si>
  <si>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</si>
  <si>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</si>
  <si>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</si>
  <si>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</si>
  <si>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</si>
  <si>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</si>
  <si>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</si>
  <si>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</si>
  <si>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</si>
  <si>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</si>
  <si>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</si>
  <si>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</si>
  <si>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</si>
  <si>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</si>
  <si>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</si>
  <si>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</si>
  <si>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</si>
  <si>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</si>
  <si>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</si>
  <si>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</si>
  <si>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</si>
  <si>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</si>
  <si>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</si>
  <si>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</si>
  <si>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</si>
  <si>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</si>
  <si>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</si>
  <si>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</si>
  <si>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</si>
  <si>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</si>
  <si>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</si>
  <si>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</si>
  <si>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</si>
  <si>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</si>
  <si>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</si>
  <si>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</si>
  <si>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</si>
  <si>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</si>
  <si>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</si>
  <si>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</si>
  <si>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</si>
  <si>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</si>
  <si>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</si>
  <si>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</si>
  <si>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</si>
  <si>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</si>
  <si>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</si>
  <si>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</si>
  <si>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</si>
  <si>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</si>
  <si>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</si>
  <si>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</si>
  <si>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</si>
  <si>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</si>
  <si>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</si>
  <si>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</si>
  <si>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</si>
  <si>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</si>
  <si>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</si>
  <si>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</si>
  <si>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</si>
  <si>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</si>
  <si>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</si>
  <si>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</si>
  <si>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</si>
  <si>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</si>
  <si>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</si>
  <si>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</si>
  <si>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</si>
  <si>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</si>
  <si>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</si>
  <si>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</si>
  <si>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</si>
  <si>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</si>
  <si>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</si>
  <si>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</si>
  <si>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</si>
  <si>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</si>
  <si>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</si>
  <si>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</si>
  <si>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</si>
  <si>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</si>
  <si>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</si>
  <si>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</si>
  <si>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</si>
  <si>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</si>
  <si>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</si>
  <si>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</si>
  <si>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</si>
  <si>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</si>
  <si>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</si>
  <si>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</si>
  <si>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</si>
  <si>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</si>
  <si>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</si>
  <si>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</si>
  <si>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</si>
  <si>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</si>
  <si>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</si>
  <si>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</si>
  <si>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</si>
  <si>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</si>
  <si>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</si>
  <si>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</si>
  <si>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</si>
  <si>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</si>
  <si>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</si>
  <si>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</si>
  <si>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</si>
  <si>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</si>
  <si>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</si>
  <si>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</si>
  <si>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</si>
  <si>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</si>
  <si>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</si>
  <si>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</si>
  <si>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</si>
  <si>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</si>
  <si>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</si>
  <si>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</si>
  <si>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</si>
  <si>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</si>
  <si>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</si>
  <si>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</si>
  <si>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</si>
  <si>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</si>
  <si>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</si>
  <si>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</si>
  <si>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</si>
  <si>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</si>
  <si>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</si>
  <si>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</si>
  <si>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</si>
  <si>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</si>
  <si>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</si>
  <si>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</si>
  <si>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</si>
  <si>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</si>
  <si>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</si>
  <si>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</si>
  <si>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</si>
  <si>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</si>
  <si>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</si>
  <si>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</si>
  <si>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</si>
  <si>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</si>
  <si>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</si>
  <si>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</si>
  <si>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</si>
  <si>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</si>
  <si>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</si>
  <si>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</si>
  <si>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</si>
  <si>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</si>
  <si>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</si>
  <si>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</si>
  <si>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</si>
  <si>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</si>
  <si>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</si>
  <si>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</si>
  <si>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</si>
  <si>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</si>
  <si>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</si>
  <si>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</si>
  <si>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</si>
  <si>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</si>
  <si>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</si>
  <si>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</si>
  <si>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</si>
  <si>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</si>
  <si>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</si>
  <si>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</si>
  <si>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</si>
  <si>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</si>
  <si>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</si>
  <si>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</si>
  <si>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</si>
  <si>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</si>
  <si>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</si>
  <si>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</si>
  <si>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</si>
  <si>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</si>
  <si>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</si>
  <si>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</si>
  <si>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</si>
  <si>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</si>
  <si>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</si>
  <si>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</si>
  <si>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</si>
  <si>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</si>
  <si>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</si>
  <si>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</si>
  <si>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</si>
  <si>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</si>
  <si>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</si>
  <si>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</si>
  <si>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</si>
  <si>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</si>
  <si>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</si>
  <si>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</si>
  <si>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</si>
  <si>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</si>
  <si>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</si>
  <si>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</si>
  <si>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</si>
  <si>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</si>
  <si>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</si>
  <si>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</si>
  <si>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</si>
  <si>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</si>
  <si>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</si>
  <si>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</si>
  <si>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</si>
  <si>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</si>
  <si>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</si>
  <si>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</si>
  <si>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</si>
  <si>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</si>
  <si>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</si>
  <si>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</si>
  <si>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</si>
  <si>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</si>
  <si>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</si>
  <si>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</si>
  <si>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</si>
  <si>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</si>
  <si>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</si>
  <si>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</si>
  <si>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</si>
  <si>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</si>
  <si>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</si>
  <si>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</si>
  <si>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</si>
  <si>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</si>
  <si>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</si>
  <si>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</si>
  <si>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</si>
  <si>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</si>
  <si>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</si>
  <si>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</si>
  <si>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</si>
  <si>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</si>
  <si>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</si>
  <si>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</si>
  <si>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</si>
  <si>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</si>
  <si>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</si>
  <si>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</si>
  <si>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</si>
  <si>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</si>
  <si>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</si>
  <si>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</si>
  <si>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</si>
  <si>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</si>
  <si>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</si>
  <si>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</si>
  <si>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</si>
  <si>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</si>
  <si>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</si>
  <si>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</si>
  <si>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</si>
  <si>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</si>
  <si>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</si>
  <si>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</si>
  <si>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</si>
  <si>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</si>
  <si>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</si>
  <si>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</si>
  <si>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</si>
  <si>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</si>
  <si>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</si>
  <si>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</si>
  <si>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</si>
  <si>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</si>
  <si>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</si>
  <si>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</si>
  <si>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</si>
  <si>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</si>
  <si>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</si>
  <si>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</si>
  <si>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</si>
  <si>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</si>
  <si>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</si>
  <si>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</si>
  <si>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</si>
  <si>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</si>
  <si>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</si>
  <si>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</si>
  <si>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</si>
  <si>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</si>
  <si>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</si>
  <si>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</si>
  <si>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</si>
  <si>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</si>
  <si>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</si>
  <si>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</si>
  <si>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</si>
  <si>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</si>
  <si>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</si>
  <si>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</si>
  <si>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</si>
  <si>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</si>
  <si>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</si>
  <si>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</si>
  <si>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</si>
  <si>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</si>
  <si>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</si>
  <si>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</si>
  <si>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</si>
  <si>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</si>
  <si>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</si>
  <si>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</si>
  <si>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</si>
  <si>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</si>
  <si>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</si>
  <si>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</si>
  <si>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</si>
  <si>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</si>
  <si>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</si>
  <si>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</si>
  <si>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</si>
  <si>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</si>
  <si>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</si>
  <si>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</si>
  <si>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</si>
  <si>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</si>
  <si>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</si>
  <si>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</si>
  <si>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</si>
  <si>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</si>
  <si>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</si>
  <si>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</si>
  <si>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</si>
  <si>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</si>
  <si>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</si>
  <si>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</si>
  <si>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</si>
  <si>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</si>
  <si>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</si>
  <si>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</si>
  <si>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</si>
  <si>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</si>
  <si>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</si>
  <si>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</si>
  <si>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</si>
  <si>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</si>
  <si>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</si>
  <si>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</si>
  <si>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</si>
  <si>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</si>
  <si>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</si>
  <si>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</si>
  <si>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</si>
  <si>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</si>
  <si>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</si>
  <si>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</si>
  <si>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</si>
  <si>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</si>
  <si>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</si>
  <si>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</si>
  <si>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</si>
  <si>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</si>
  <si>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</si>
  <si>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</si>
  <si>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</si>
  <si>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</si>
  <si>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</si>
  <si>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</si>
  <si>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</si>
  <si>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</si>
  <si>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</si>
  <si>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</si>
  <si>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</si>
  <si>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</si>
  <si>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</si>
  <si>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</si>
  <si>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</si>
  <si>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</si>
  <si>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</si>
  <si>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</si>
  <si>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</si>
  <si>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</si>
  <si>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</si>
  <si>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</si>
  <si>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</si>
  <si>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</si>
  <si>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</si>
  <si>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</si>
  <si>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</si>
  <si>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</si>
  <si>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</si>
  <si>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</si>
  <si>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</si>
  <si>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</si>
  <si>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</si>
  <si>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</si>
  <si>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</si>
  <si>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</si>
  <si>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</si>
  <si>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</si>
  <si>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</si>
  <si>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</si>
  <si>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</si>
  <si>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</si>
  <si>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</si>
  <si>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</si>
  <si>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</si>
  <si>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</si>
  <si>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</si>
  <si>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</si>
  <si>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</si>
  <si>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</si>
  <si>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</si>
  <si>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</si>
  <si>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</si>
  <si>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</si>
  <si>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</si>
  <si>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</si>
  <si>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</si>
  <si>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</si>
  <si>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</si>
  <si>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</si>
  <si>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</si>
  <si>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</si>
  <si>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</si>
  <si>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</si>
  <si>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</si>
  <si>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</si>
  <si>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</si>
  <si>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</si>
  <si>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</si>
  <si>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</si>
  <si>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</si>
  <si>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</si>
  <si>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</si>
  <si>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</si>
  <si>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</si>
  <si>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</si>
  <si>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</si>
  <si>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</si>
  <si>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</si>
  <si>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</si>
  <si>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</si>
  <si>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</si>
  <si>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</si>
  <si>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</si>
  <si>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</si>
  <si>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</si>
  <si>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</si>
  <si>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</si>
  <si>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</si>
  <si>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</si>
  <si>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</si>
  <si>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</si>
  <si>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</si>
  <si>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</si>
  <si>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</si>
  <si>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</si>
  <si>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</si>
  <si>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</si>
  <si>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</si>
  <si>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</si>
  <si>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</si>
  <si>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</si>
  <si>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</si>
  <si>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</si>
  <si>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</si>
  <si>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</si>
  <si>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</si>
  <si>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</si>
  <si>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</si>
  <si>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</si>
  <si>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</si>
  <si>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</si>
  <si>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</si>
  <si>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</si>
  <si>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</si>
  <si>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</si>
  <si>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</si>
  <si>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</si>
  <si>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</si>
  <si>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</si>
  <si>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</si>
  <si>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</si>
  <si>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</si>
  <si>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</si>
  <si>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</si>
  <si>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</si>
  <si>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</si>
  <si>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</si>
  <si>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</si>
  <si>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</si>
  <si>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</si>
  <si>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</si>
  <si>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</si>
  <si>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</si>
  <si>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</si>
  <si>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</si>
  <si>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</si>
  <si>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</si>
  <si>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</si>
  <si>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</si>
  <si>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</si>
  <si>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</si>
  <si>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</si>
  <si>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</si>
  <si>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</si>
  <si>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</si>
  <si>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</si>
  <si>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</si>
  <si>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</si>
  <si>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</si>
  <si>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</si>
  <si>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</si>
  <si>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</si>
  <si>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</si>
  <si>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</si>
  <si>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</si>
  <si>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</si>
  <si>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</si>
  <si>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</si>
  <si>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</si>
  <si>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</si>
  <si>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</si>
  <si>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</si>
  <si>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</si>
  <si>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</si>
  <si>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</si>
  <si>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</si>
  <si>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</si>
  <si>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</si>
  <si>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</si>
  <si>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</si>
  <si>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</si>
  <si>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</si>
  <si>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</si>
  <si>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</si>
  <si>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</si>
  <si>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</si>
  <si>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</si>
  <si>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</si>
  <si>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</si>
  <si>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</si>
  <si>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</si>
  <si>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</si>
  <si>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</si>
  <si>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</si>
  <si>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</si>
  <si>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</si>
  <si>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</si>
  <si>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</si>
  <si>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</si>
  <si>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</si>
  <si>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</si>
  <si>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</si>
  <si>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</si>
  <si>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</si>
  <si>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</si>
  <si>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</si>
  <si>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</si>
  <si>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</si>
  <si>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</si>
  <si>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</si>
  <si>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</si>
  <si>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</si>
  <si>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</si>
  <si>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</si>
  <si>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</si>
  <si>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</si>
  <si>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</si>
  <si>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</si>
  <si>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</si>
  <si>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</si>
  <si>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</si>
  <si>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</si>
  <si>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</si>
  <si>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</si>
  <si>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</si>
  <si>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</si>
  <si>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</si>
  <si>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</si>
  <si>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</si>
  <si>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</si>
  <si>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</si>
  <si>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</si>
  <si>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</si>
  <si>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</si>
  <si>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</si>
  <si>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</si>
  <si>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</si>
  <si>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</si>
  <si>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</si>
  <si>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</si>
  <si>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</si>
  <si>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</si>
  <si>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</si>
  <si>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</si>
  <si>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</si>
  <si>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</si>
  <si>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</si>
  <si>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</si>
  <si>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</si>
  <si>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</si>
  <si>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</si>
  <si>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</si>
  <si>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</si>
  <si>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</si>
  <si>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</si>
  <si>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</si>
  <si>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</si>
  <si>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</si>
  <si>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</si>
  <si>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</si>
  <si>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</si>
  <si>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</si>
  <si>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</si>
  <si>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</si>
  <si>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</si>
  <si>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</si>
  <si>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</si>
  <si>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</si>
  <si>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</si>
  <si>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</si>
  <si>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</si>
  <si>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</si>
  <si>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</si>
  <si>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</si>
  <si>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</si>
  <si>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</si>
  <si>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</si>
  <si>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</si>
  <si>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</si>
  <si>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</si>
  <si>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</si>
  <si>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</si>
  <si>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</si>
  <si>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</si>
  <si>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</si>
  <si>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</si>
  <si>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</si>
  <si>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</si>
  <si>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</si>
  <si>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</si>
  <si>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</si>
  <si>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</si>
  <si>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</si>
  <si>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</si>
  <si>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</si>
  <si>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</si>
  <si>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</si>
  <si>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</si>
  <si>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</si>
  <si>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</si>
  <si>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</si>
  <si>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</si>
  <si>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</si>
  <si>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</si>
  <si>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</si>
  <si>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</si>
  <si>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</si>
  <si>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</si>
  <si>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</si>
  <si>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</si>
  <si>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</si>
  <si>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</si>
  <si>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</si>
  <si>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</si>
  <si>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</si>
  <si>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</si>
  <si>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</si>
  <si>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</si>
  <si>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</si>
  <si>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</si>
  <si>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</si>
  <si>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</si>
  <si>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</si>
  <si>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</si>
  <si>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</si>
  <si>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</si>
  <si>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</si>
  <si>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</si>
  <si>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</si>
  <si>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</si>
  <si>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</si>
  <si>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</si>
  <si>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</si>
  <si>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</si>
  <si>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</si>
  <si>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</si>
  <si>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</si>
  <si>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</si>
  <si>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</si>
  <si>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</si>
  <si>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</si>
  <si>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</si>
  <si>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</si>
  <si>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</si>
  <si>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</si>
  <si>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</si>
  <si>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</si>
  <si>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</si>
  <si>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</si>
  <si>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</si>
  <si>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</si>
  <si>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</si>
  <si>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</si>
  <si>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</si>
  <si>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</si>
  <si>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</si>
  <si>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</si>
  <si>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</si>
  <si>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</si>
  <si>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</si>
  <si>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</si>
  <si>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</si>
  <si>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</si>
  <si>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</si>
  <si>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</si>
  <si>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</si>
  <si>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</si>
  <si>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</si>
  <si>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</si>
  <si>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</si>
  <si>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</si>
  <si>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</si>
  <si>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</si>
  <si>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</si>
  <si>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</si>
  <si>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</si>
  <si>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</si>
  <si>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</si>
  <si>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</si>
  <si>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</si>
  <si>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</si>
  <si>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</si>
  <si>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</si>
  <si>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</si>
  <si>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</si>
  <si>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</si>
  <si>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</si>
  <si>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</si>
  <si>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</si>
  <si>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</si>
  <si>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</si>
  <si>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</si>
  <si>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</si>
  <si>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</si>
  <si>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</si>
  <si>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</si>
  <si>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</si>
  <si>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</si>
  <si>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</si>
  <si>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</si>
  <si>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</si>
  <si>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</si>
  <si>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</si>
  <si>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</si>
  <si>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</si>
  <si>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</si>
  <si>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</si>
  <si>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</si>
  <si>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</si>
  <si>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</si>
  <si>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</si>
  <si>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</si>
  <si>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</si>
  <si>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</si>
  <si>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</si>
  <si>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</si>
  <si>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</si>
  <si>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</si>
  <si>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</si>
  <si>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</si>
  <si>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</si>
  <si>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</si>
  <si>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</si>
  <si>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</si>
  <si>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</si>
  <si>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</si>
  <si>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</si>
  <si>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</si>
  <si>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</si>
  <si>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</si>
  <si>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</si>
  <si>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</si>
  <si>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</si>
  <si>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</si>
  <si>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</si>
  <si>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</si>
  <si>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</si>
  <si>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</si>
  <si>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</si>
  <si>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</si>
  <si>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</si>
  <si>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</si>
  <si>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</si>
  <si>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</si>
  <si>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</si>
  <si>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</si>
  <si>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</si>
  <si>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</si>
  <si>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</si>
  <si>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</si>
  <si>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</si>
  <si>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</si>
  <si>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</si>
  <si>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</si>
  <si>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</si>
  <si>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</si>
  <si>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</si>
  <si>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</si>
  <si>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</si>
  <si>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</si>
  <si>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</si>
  <si>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</si>
  <si>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</si>
  <si>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</si>
  <si>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</si>
  <si>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</si>
  <si>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</si>
  <si>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</si>
  <si>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</si>
  <si>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</si>
  <si>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</si>
  <si>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</si>
  <si>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</si>
  <si>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</si>
  <si>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</si>
  <si>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</si>
  <si>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</si>
  <si>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</si>
  <si>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</si>
  <si>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</si>
  <si>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</si>
  <si>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</si>
  <si>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</si>
  <si>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</si>
  <si>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</si>
  <si>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</si>
  <si>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</si>
  <si>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</si>
  <si>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</si>
  <si>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</si>
  <si>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</si>
  <si>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</si>
  <si>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</si>
  <si>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</si>
  <si>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</si>
  <si>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</si>
  <si>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</si>
  <si>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</si>
  <si>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</si>
  <si>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</si>
  <si>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</si>
  <si>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</si>
  <si>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</si>
  <si>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</si>
  <si>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</si>
  <si>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</si>
  <si>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</si>
  <si>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</si>
  <si>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</si>
  <si>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</si>
  <si>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</si>
  <si>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</si>
  <si>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</si>
  <si>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</si>
  <si>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</si>
  <si>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</si>
  <si>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</si>
  <si>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</si>
  <si>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</si>
  <si>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</si>
  <si>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</si>
  <si>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</si>
  <si>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</si>
  <si>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</si>
  <si>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</si>
  <si>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</si>
  <si>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</si>
  <si>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</si>
  <si>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</si>
  <si>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</si>
  <si>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</si>
  <si>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</si>
  <si>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</si>
  <si>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</si>
  <si>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</si>
  <si>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</si>
  <si>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</si>
  <si>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</si>
  <si>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</si>
  <si>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</si>
  <si>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</si>
  <si>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</si>
  <si>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</si>
  <si>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</si>
  <si>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</si>
  <si>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</si>
  <si>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</si>
  <si>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</si>
  <si>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</si>
  <si>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</si>
  <si>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</si>
  <si>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</si>
  <si>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</si>
  <si>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</si>
  <si>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</si>
  <si>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</si>
  <si>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</si>
  <si>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</si>
  <si>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</si>
  <si>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</si>
  <si>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</si>
  <si>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</si>
  <si>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</si>
  <si>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</si>
  <si>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</si>
  <si>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</si>
  <si>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</si>
  <si>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</si>
  <si>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</si>
  <si>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</si>
  <si>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</si>
  <si>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</si>
  <si>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</si>
  <si>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</si>
  <si>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</si>
  <si>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</si>
  <si>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</si>
  <si>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</si>
  <si>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</si>
  <si>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</si>
  <si>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</si>
  <si>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</si>
  <si>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</si>
  <si>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</si>
  <si>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</si>
  <si>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</si>
  <si>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</si>
  <si>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</si>
  <si>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</si>
  <si>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</si>
  <si>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</si>
  <si>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</si>
  <si>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</si>
  <si>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</si>
  <si>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</si>
  <si>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</si>
  <si>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</si>
  <si>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</si>
  <si>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</si>
  <si>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</si>
  <si>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</si>
  <si>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</si>
  <si>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</si>
  <si>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</si>
  <si>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</si>
  <si>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</si>
  <si>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</si>
  <si>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</si>
  <si>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</si>
  <si>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</si>
  <si>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</si>
  <si>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</si>
  <si>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</si>
  <si>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</si>
  <si>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</si>
  <si>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</si>
  <si>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</si>
  <si>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</si>
  <si>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</si>
  <si>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</si>
  <si>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</si>
  <si>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</si>
  <si>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</si>
  <si>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</si>
  <si>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</si>
  <si>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</si>
  <si>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</si>
  <si>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</si>
  <si>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</si>
  <si>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</si>
  <si>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</si>
  <si>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</si>
  <si>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</si>
  <si>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</si>
  <si>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</si>
  <si>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</si>
  <si>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</si>
  <si>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</si>
  <si>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</si>
  <si>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</si>
  <si>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</si>
  <si>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</si>
  <si>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</si>
  <si>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</si>
  <si>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</si>
  <si>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</si>
  <si>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</si>
  <si>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</si>
  <si>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</si>
  <si>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</si>
  <si>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</si>
  <si>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</si>
  <si>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</si>
  <si>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</si>
  <si>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</si>
  <si>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</si>
  <si>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</si>
  <si>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</si>
  <si>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</si>
  <si>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</si>
  <si>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</si>
  <si>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</si>
  <si>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</si>
  <si>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</si>
  <si>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</si>
  <si>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</si>
  <si>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</si>
  <si>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</si>
  <si>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</si>
  <si>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</si>
  <si>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</si>
  <si>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</si>
  <si>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</si>
  <si>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</si>
  <si>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</si>
  <si>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</si>
  <si>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</si>
  <si>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</si>
  <si>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</si>
  <si>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</si>
  <si>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</si>
  <si>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</si>
  <si>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</si>
  <si>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</si>
  <si>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</si>
  <si>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</si>
  <si>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</si>
  <si>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</si>
  <si>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</si>
  <si>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</si>
  <si>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</si>
  <si>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</si>
  <si>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</si>
  <si>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</si>
  <si>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</si>
  <si>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</si>
  <si>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</si>
  <si>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</si>
  <si>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</si>
  <si>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</si>
  <si>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</si>
  <si>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</si>
  <si>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</si>
  <si>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</si>
  <si>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</si>
  <si>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</si>
  <si>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</si>
  <si>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</si>
  <si>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</si>
  <si>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</si>
  <si>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</si>
  <si>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</si>
  <si>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</si>
  <si>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</si>
  <si>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</si>
  <si>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</si>
  <si>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</si>
  <si>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</si>
  <si>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</si>
  <si>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</si>
  <si>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</si>
  <si>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</si>
  <si>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</si>
  <si>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</si>
  <si>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</si>
  <si>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</si>
  <si>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</si>
  <si>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</si>
  <si>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</si>
  <si>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</si>
  <si>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</si>
  <si>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</si>
  <si>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</si>
  <si>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</si>
  <si>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</si>
  <si>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</si>
  <si>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</si>
  <si>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</si>
  <si>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</si>
  <si>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</si>
  <si>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</si>
  <si>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</si>
  <si>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</si>
  <si>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</si>
  <si>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</si>
  <si>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</si>
  <si>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</si>
  <si>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</si>
  <si>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</si>
  <si>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</si>
  <si>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</si>
  <si>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</si>
  <si>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</si>
  <si>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</si>
  <si>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</si>
  <si>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</si>
  <si>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</si>
  <si>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</si>
  <si>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</si>
  <si>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</si>
  <si>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</si>
  <si>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</si>
  <si>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</si>
  <si>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</si>
  <si>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</si>
  <si>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</si>
  <si>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</si>
  <si>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</si>
  <si>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</si>
  <si>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</si>
  <si>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</si>
  <si>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</si>
  <si>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</si>
  <si>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</si>
  <si>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</si>
  <si>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</si>
  <si>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</si>
  <si>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</si>
  <si>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</si>
  <si>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</si>
  <si>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</si>
  <si>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</si>
  <si>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</si>
  <si>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</si>
  <si>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</si>
  <si>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</si>
  <si>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</si>
  <si>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</si>
  <si>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</si>
  <si>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</si>
  <si>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</si>
  <si>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</si>
  <si>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</si>
  <si>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</si>
  <si>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</si>
  <si>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</si>
  <si>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</si>
  <si>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</si>
  <si>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</si>
  <si>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</si>
  <si>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</si>
  <si>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</si>
  <si>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</si>
  <si>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</si>
  <si>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</si>
  <si>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</si>
  <si>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</si>
  <si>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</si>
  <si>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</si>
  <si>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</si>
  <si>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</si>
  <si>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</si>
  <si>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</si>
  <si>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</si>
  <si>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</si>
  <si>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</si>
  <si>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</si>
  <si>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</si>
  <si>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</si>
  <si>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</si>
  <si>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</si>
  <si>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</si>
  <si>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</si>
  <si>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</si>
  <si>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</si>
  <si>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</si>
  <si>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</si>
  <si>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</si>
  <si>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</si>
  <si>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</si>
  <si>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</si>
  <si>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</si>
  <si>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</si>
  <si>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</si>
  <si>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</si>
  <si>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</si>
  <si>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</si>
  <si>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</si>
  <si>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</si>
  <si>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</si>
  <si>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</si>
  <si>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</si>
  <si>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</si>
  <si>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</si>
  <si>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</si>
  <si>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</si>
  <si>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</si>
  <si>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</si>
  <si>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</si>
  <si>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</si>
  <si>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</si>
  <si>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</si>
  <si>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</si>
  <si>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</si>
  <si>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</si>
  <si>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</si>
  <si>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</si>
  <si>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</si>
  <si>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</si>
  <si>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</si>
  <si>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</si>
  <si>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</si>
  <si>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</si>
  <si>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</si>
  <si>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</si>
  <si>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</si>
  <si>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</si>
  <si>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</si>
  <si>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</si>
  <si>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</si>
  <si>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</si>
  <si>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</si>
  <si>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</si>
  <si>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</si>
  <si>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</si>
  <si>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</si>
  <si>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</si>
  <si>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</si>
  <si>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</si>
  <si>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</si>
  <si>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</si>
  <si>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</si>
  <si>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</si>
  <si>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</si>
  <si>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</si>
  <si>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</si>
  <si>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</si>
  <si>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</si>
  <si>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</si>
  <si>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</si>
  <si>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</si>
  <si>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</si>
  <si>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</si>
  <si>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</si>
  <si>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</si>
  <si>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</si>
  <si>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</si>
  <si>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</si>
  <si>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</si>
  <si>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</si>
  <si>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</si>
  <si>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</si>
  <si>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</si>
  <si>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</si>
  <si>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</si>
  <si>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</si>
  <si>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</si>
  <si>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</si>
  <si>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</si>
  <si>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</si>
  <si>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</si>
  <si>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</si>
  <si>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</si>
  <si>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</si>
  <si>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</si>
  <si>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</si>
  <si>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</si>
  <si>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</si>
  <si>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</si>
  <si>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</si>
  <si>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</si>
  <si>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</si>
  <si>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</si>
  <si>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</si>
  <si>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</si>
  <si>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</si>
  <si>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</si>
  <si>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</si>
  <si>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</si>
  <si>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</si>
  <si>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</si>
  <si>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</si>
  <si>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</si>
  <si>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</si>
  <si>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</si>
  <si>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</si>
  <si>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</si>
  <si>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</si>
  <si>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</si>
  <si>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</si>
  <si>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</si>
  <si>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</si>
  <si>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</si>
  <si>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</si>
  <si>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</si>
  <si>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</si>
  <si>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</si>
  <si>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</si>
  <si>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</si>
  <si>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</si>
  <si>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</si>
  <si>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</si>
  <si>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</si>
  <si>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</si>
  <si>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</si>
  <si>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</si>
  <si>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</si>
  <si>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</si>
  <si>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</si>
  <si>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</si>
  <si>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</si>
  <si>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</si>
  <si>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</si>
  <si>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</si>
  <si>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</si>
  <si>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</si>
  <si>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</si>
  <si>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</si>
  <si>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</si>
  <si>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</si>
  <si>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</si>
  <si>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</si>
  <si>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</si>
  <si>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</si>
  <si>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</si>
  <si>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</si>
  <si>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</si>
  <si>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</si>
  <si>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</si>
  <si>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</si>
  <si>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</si>
  <si>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</si>
  <si>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</si>
  <si>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</si>
  <si>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</si>
  <si>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</si>
  <si>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</si>
  <si>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</si>
  <si>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</si>
  <si>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</si>
  <si>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</si>
  <si>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</si>
  <si>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</si>
  <si>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</si>
  <si>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</si>
  <si>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</si>
  <si>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</si>
  <si>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</si>
  <si>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</si>
  <si>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</si>
  <si>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</si>
  <si>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</si>
  <si>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</si>
  <si>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</si>
  <si>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</si>
  <si>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</si>
  <si>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</si>
  <si>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</si>
  <si>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</si>
  <si>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</si>
  <si>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</si>
  <si>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</si>
  <si>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</si>
  <si>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</si>
  <si>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</si>
  <si>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</si>
  <si>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</si>
  <si>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</si>
  <si>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</si>
  <si>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</si>
  <si>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</si>
  <si>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</si>
  <si>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</si>
  <si>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</si>
  <si>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</si>
  <si>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</si>
  <si>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</si>
  <si>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</si>
  <si>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</si>
  <si>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</si>
  <si>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</si>
  <si>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</si>
  <si>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</si>
  <si>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</si>
  <si>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</si>
  <si>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</si>
  <si>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</si>
  <si>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</si>
  <si>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</si>
  <si>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</si>
  <si>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</si>
  <si>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</si>
  <si>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</si>
  <si>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</si>
  <si>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</si>
  <si>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</si>
  <si>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</si>
  <si>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</si>
  <si>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</si>
  <si>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</si>
  <si>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</si>
  <si>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</si>
  <si>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</si>
  <si>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</si>
  <si>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</si>
  <si>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</si>
  <si>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</si>
  <si>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</si>
  <si>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</si>
  <si>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</si>
  <si>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</si>
  <si>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</si>
  <si>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</si>
  <si>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</si>
  <si>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</si>
  <si>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</si>
  <si>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</si>
  <si>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</si>
  <si>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</si>
  <si>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</si>
  <si>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</si>
  <si>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</si>
  <si>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</si>
  <si>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</si>
  <si>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</si>
  <si>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</si>
  <si>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</si>
  <si>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</si>
  <si>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</si>
  <si>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</si>
  <si>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</si>
  <si>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</si>
  <si>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</si>
  <si>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</si>
  <si>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</si>
  <si>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</si>
  <si>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</si>
  <si>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</si>
  <si>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</si>
  <si>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</si>
  <si>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</si>
  <si>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</si>
  <si>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</si>
  <si>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</si>
  <si>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</si>
  <si>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</si>
  <si>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</si>
  <si>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</si>
  <si>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</si>
  <si>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</si>
  <si>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</si>
  <si>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</si>
  <si>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</si>
  <si>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</si>
  <si>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</si>
  <si>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</si>
  <si>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</si>
  <si>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</si>
  <si>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</si>
  <si>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</si>
  <si>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</si>
  <si>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</si>
  <si>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</si>
  <si>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</si>
  <si>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</si>
  <si>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</si>
  <si>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</si>
  <si>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</si>
  <si>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</si>
  <si>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</si>
  <si>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</si>
  <si>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</si>
  <si>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</si>
  <si>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</si>
  <si>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</si>
  <si>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</si>
  <si>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</si>
  <si>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</si>
  <si>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</si>
  <si>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</si>
  <si>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</si>
  <si>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</si>
  <si>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</si>
  <si>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</si>
  <si>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</si>
  <si>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</si>
  <si>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</si>
  <si>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</si>
  <si>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</si>
  <si>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</si>
  <si>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</si>
  <si>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</si>
  <si>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</si>
  <si>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</si>
  <si>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</si>
  <si>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</si>
  <si>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</si>
  <si>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</si>
  <si>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</si>
  <si>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</si>
  <si>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</si>
  <si>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</si>
  <si>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</si>
  <si>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</si>
  <si>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</si>
  <si>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</si>
  <si>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</si>
  <si>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</si>
  <si>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</si>
  <si>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</si>
  <si>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</si>
  <si>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</si>
  <si>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</si>
  <si>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</si>
  <si>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</si>
  <si>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</si>
  <si>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</si>
  <si>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</si>
  <si>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</si>
  <si>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</si>
  <si>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</si>
  <si>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</si>
  <si>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</si>
  <si>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</si>
  <si>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</si>
  <si>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</si>
  <si>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</si>
  <si>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</si>
  <si>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</si>
  <si>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</si>
  <si>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</si>
  <si>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</si>
  <si>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</si>
  <si>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</si>
  <si>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</si>
  <si>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</si>
  <si>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</si>
  <si>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</si>
  <si>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</si>
  <si>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</si>
  <si>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</si>
  <si>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</si>
  <si>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</si>
  <si>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</si>
  <si>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</si>
  <si>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</si>
  <si>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</si>
  <si>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</si>
  <si>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</si>
  <si>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</si>
  <si>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</si>
  <si>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</si>
  <si>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</si>
  <si>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</si>
  <si>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</si>
  <si>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</si>
  <si>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</si>
  <si>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</si>
  <si>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</si>
  <si>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</si>
  <si>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</si>
  <si>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</si>
  <si>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</si>
  <si>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</si>
  <si>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</si>
  <si>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</si>
  <si>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</si>
  <si>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</si>
  <si>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</si>
  <si>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</si>
  <si>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</si>
  <si>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</si>
  <si>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</si>
  <si>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</si>
  <si>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</si>
  <si>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</si>
  <si>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</si>
  <si>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</si>
  <si>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</si>
  <si>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</si>
  <si>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</si>
  <si>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</si>
  <si>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</si>
  <si>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</si>
  <si>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</si>
  <si>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</si>
  <si>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</si>
  <si>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</si>
  <si>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</si>
  <si>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</si>
  <si>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</si>
  <si>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</si>
  <si>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</si>
  <si>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</si>
  <si>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</si>
  <si>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</si>
  <si>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</si>
  <si>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</si>
  <si>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</si>
  <si>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</si>
  <si>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</si>
  <si>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</si>
  <si>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</si>
  <si>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</si>
  <si>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</si>
  <si>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</si>
  <si>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</si>
  <si>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</si>
  <si>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</si>
  <si>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</si>
  <si>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</si>
  <si>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</si>
  <si>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</si>
  <si>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</si>
  <si>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</si>
  <si>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</si>
  <si>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</si>
  <si>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</si>
  <si>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</si>
  <si>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</si>
  <si>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</si>
  <si>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</si>
  <si>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</si>
  <si>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</si>
  <si>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</si>
  <si>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</si>
  <si>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</si>
  <si>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</si>
  <si>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</si>
  <si>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</si>
  <si>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</si>
  <si>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</si>
  <si>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</si>
  <si>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</si>
  <si>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</si>
  <si>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</si>
  <si>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</si>
  <si>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</si>
  <si>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</si>
  <si>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</si>
  <si>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</si>
  <si>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</si>
  <si>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</si>
  <si>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</si>
  <si>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</si>
  <si>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</si>
  <si>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</si>
  <si>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</si>
  <si>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</si>
  <si>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</si>
  <si>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</si>
  <si>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</si>
  <si>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</si>
  <si>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</si>
  <si>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</si>
  <si>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</si>
  <si>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</si>
  <si>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</si>
  <si>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</si>
  <si>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</si>
  <si>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</si>
  <si>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</si>
  <si>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</si>
  <si>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</si>
  <si>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</si>
  <si>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</si>
  <si>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</si>
  <si>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</si>
  <si>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</si>
  <si>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</si>
  <si>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</si>
  <si>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</si>
  <si>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</si>
  <si>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</si>
  <si>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</si>
  <si>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</si>
  <si>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</si>
  <si>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</si>
  <si>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</si>
  <si>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</si>
  <si>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</si>
  <si>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</si>
  <si>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</si>
  <si>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</si>
  <si>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</si>
  <si>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</si>
  <si>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</si>
  <si>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</si>
  <si>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</si>
  <si>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</si>
  <si>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</si>
  <si>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</si>
  <si>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</si>
  <si>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</si>
  <si>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</si>
  <si>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</si>
  <si>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</si>
  <si>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</si>
  <si>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</si>
  <si>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</si>
  <si>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</si>
  <si>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</si>
  <si>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</si>
  <si>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</si>
  <si>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</si>
  <si>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</si>
  <si>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</si>
  <si>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</si>
  <si>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</si>
  <si>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</si>
  <si>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</si>
  <si>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</si>
  <si>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</si>
  <si>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</si>
  <si>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</si>
  <si>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</si>
  <si>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</si>
  <si>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</si>
  <si>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</si>
  <si>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</si>
  <si>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</si>
  <si>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</si>
  <si>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</si>
  <si>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</si>
  <si>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</si>
  <si>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</si>
  <si>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</si>
  <si>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</si>
  <si>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</si>
  <si>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</si>
  <si>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</si>
  <si>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</si>
  <si>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</si>
  <si>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</si>
  <si>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</si>
  <si>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</si>
  <si>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</si>
  <si>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</si>
  <si>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</si>
  <si>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</si>
  <si>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</si>
  <si>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</si>
  <si>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</si>
  <si>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</si>
  <si>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</si>
  <si>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</si>
  <si>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</si>
  <si>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</si>
  <si>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</si>
  <si>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</si>
  <si>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</si>
  <si>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</si>
  <si>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</si>
  <si>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</si>
  <si>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</si>
  <si>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</si>
  <si>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</si>
  <si>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</si>
  <si>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</si>
  <si>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</si>
  <si>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</si>
  <si>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</si>
  <si>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</si>
  <si>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</si>
  <si>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</si>
  <si>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</si>
  <si>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</si>
  <si>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</si>
  <si>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</si>
  <si>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</si>
  <si>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</si>
  <si>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</si>
  <si>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</si>
  <si>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</si>
  <si>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</si>
  <si>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</si>
  <si>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</si>
  <si>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</si>
  <si>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</si>
  <si>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</si>
  <si>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</si>
  <si>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</si>
  <si>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</si>
  <si>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</si>
  <si>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</si>
  <si>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</si>
  <si>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</si>
  <si>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</si>
  <si>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</si>
  <si>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</si>
  <si>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</si>
  <si>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</si>
  <si>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</si>
  <si>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</si>
  <si>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</si>
  <si>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</si>
  <si>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</si>
  <si>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</si>
  <si>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</si>
  <si>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</si>
  <si>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</si>
  <si>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</si>
  <si>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</si>
  <si>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</si>
  <si>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</si>
  <si>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</si>
  <si>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</si>
  <si>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</si>
  <si>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</si>
  <si>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</si>
  <si>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</si>
  <si>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</si>
  <si>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</si>
  <si>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</si>
  <si>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</si>
  <si>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</si>
  <si>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</si>
  <si>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</si>
  <si>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</si>
  <si>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</si>
  <si>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</si>
  <si>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</si>
  <si>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</si>
  <si>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</si>
  <si>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</si>
  <si>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</si>
  <si>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</si>
  <si>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</si>
  <si>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</si>
  <si>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</si>
  <si>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</si>
  <si>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</si>
  <si>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</si>
  <si>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</si>
  <si>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</si>
  <si>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</si>
  <si>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</si>
  <si>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</si>
  <si>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</si>
  <si>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</si>
  <si>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</si>
  <si>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</si>
  <si>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</si>
  <si>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</si>
  <si>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</si>
  <si>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</si>
  <si>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</si>
  <si>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</si>
  <si>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</si>
  <si>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</si>
  <si>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</si>
  <si>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</si>
  <si>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</si>
  <si>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</si>
  <si>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</si>
  <si>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</si>
  <si>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</si>
  <si>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</si>
  <si>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</si>
  <si>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</si>
  <si>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</si>
  <si>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</si>
  <si>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</si>
  <si>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</si>
  <si>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</si>
  <si>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</si>
  <si>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</si>
  <si>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</si>
  <si>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</si>
  <si>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</si>
  <si>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</si>
  <si>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</si>
  <si>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</si>
  <si>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</si>
  <si>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</si>
  <si>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</si>
  <si>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</si>
  <si>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</si>
  <si>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</si>
  <si>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</si>
  <si>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</si>
  <si>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</si>
  <si>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</si>
  <si>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</si>
  <si>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</si>
  <si>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</si>
  <si>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</si>
  <si>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</si>
  <si>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</si>
  <si>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</si>
  <si>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</si>
  <si>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</si>
  <si>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</si>
  <si>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</si>
  <si>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</si>
  <si>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</si>
  <si>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</si>
  <si>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</si>
  <si>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</si>
  <si>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</si>
  <si>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</si>
  <si>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</si>
  <si>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</si>
  <si>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</si>
  <si>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</si>
  <si>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</si>
  <si>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</si>
  <si>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</si>
  <si>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</si>
  <si>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</si>
  <si>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</si>
  <si>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</si>
  <si>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</si>
  <si>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</si>
  <si>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</si>
  <si>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</si>
  <si>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</si>
  <si>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</si>
  <si>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</si>
  <si>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</si>
  <si>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</si>
  <si>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</si>
  <si>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</si>
  <si>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</si>
  <si>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</si>
  <si>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</si>
  <si>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</si>
  <si>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</si>
  <si>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</si>
  <si>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</si>
  <si>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</si>
  <si>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</si>
  <si>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</si>
  <si>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</si>
  <si>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</si>
  <si>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</si>
  <si>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</si>
  <si>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</si>
  <si>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</si>
  <si>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</si>
  <si>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</si>
  <si>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</si>
  <si>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</si>
  <si>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</si>
  <si>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</si>
  <si>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</si>
  <si>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</si>
  <si>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</si>
  <si>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</si>
  <si>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</si>
  <si>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</si>
  <si>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</si>
  <si>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</si>
  <si>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</si>
  <si>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</si>
  <si>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</si>
  <si>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</si>
  <si>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</si>
  <si>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</si>
  <si>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</si>
  <si>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</si>
  <si>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</si>
  <si>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</si>
  <si>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</si>
  <si>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</si>
  <si>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</si>
  <si>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</si>
  <si>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</si>
  <si>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</si>
  <si>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</si>
  <si>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</si>
  <si>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</si>
  <si>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</si>
  <si>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</si>
  <si>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</si>
  <si>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</si>
  <si>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</si>
  <si>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</si>
  <si>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</si>
  <si>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</si>
  <si>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</si>
  <si>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</si>
  <si>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</si>
  <si>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</si>
  <si>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</si>
  <si>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</si>
  <si>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</si>
  <si>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</si>
  <si>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</si>
  <si>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</si>
  <si>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</si>
  <si>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</si>
  <si>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</si>
  <si>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</si>
  <si>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</si>
  <si>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</si>
  <si>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</si>
  <si>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</si>
  <si>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</si>
  <si>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</si>
  <si>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</si>
  <si>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</si>
  <si>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</si>
  <si>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</si>
  <si>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</si>
  <si>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</si>
  <si>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</si>
  <si>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</si>
  <si>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</si>
  <si>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</si>
  <si>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</si>
  <si>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</si>
  <si>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</si>
  <si>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</si>
  <si>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</si>
  <si>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</si>
  <si>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</si>
  <si>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</si>
  <si>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</si>
  <si>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</si>
  <si>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</si>
  <si>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</si>
  <si>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</si>
  <si>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</si>
  <si>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</si>
  <si>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</si>
  <si>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</si>
  <si>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</si>
  <si>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</si>
  <si>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</si>
  <si>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</si>
  <si>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</si>
  <si>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</si>
  <si>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</si>
  <si>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</si>
  <si>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</si>
  <si>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</si>
  <si>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</si>
  <si>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</si>
  <si>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</si>
  <si>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</si>
  <si>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</si>
  <si>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</si>
  <si>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</si>
  <si>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</si>
  <si>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</si>
  <si>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</si>
  <si>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</si>
  <si>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</si>
  <si>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</si>
  <si>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</si>
  <si>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</si>
  <si>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</si>
  <si>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</si>
  <si>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</si>
  <si>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</si>
  <si>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</si>
  <si>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</si>
  <si>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</si>
  <si>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</si>
  <si>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</si>
  <si>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</si>
  <si>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</si>
  <si>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</si>
  <si>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</si>
  <si>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</si>
  <si>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</si>
  <si>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</si>
  <si>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</si>
  <si>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</si>
  <si>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</si>
  <si>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</si>
  <si>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</si>
  <si>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</si>
  <si>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</si>
  <si>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</si>
  <si>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</si>
  <si>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</si>
  <si>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</si>
  <si>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</si>
  <si>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</si>
  <si>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</si>
  <si>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</si>
  <si>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</si>
  <si>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</si>
  <si>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</si>
  <si>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</si>
  <si>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</si>
  <si>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</si>
  <si>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</si>
  <si>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</si>
  <si>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</si>
  <si>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</si>
  <si>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</si>
  <si>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</si>
  <si>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</si>
  <si>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</si>
  <si>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</si>
  <si>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</si>
  <si>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</si>
  <si>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</si>
  <si>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</si>
  <si>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</si>
  <si>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</si>
  <si>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</si>
  <si>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</si>
  <si>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</si>
  <si>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</si>
  <si>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</si>
  <si>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</si>
  <si>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</si>
  <si>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</si>
  <si>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</si>
  <si>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</si>
  <si>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</si>
  <si>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</si>
  <si>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</si>
  <si>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</si>
  <si>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</si>
  <si>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</si>
  <si>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</si>
  <si>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</si>
  <si>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</si>
  <si>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</si>
  <si>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</si>
  <si>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</si>
  <si>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</si>
  <si>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</si>
  <si>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</si>
  <si>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</si>
  <si>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</si>
  <si>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</si>
  <si>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</si>
  <si>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</si>
  <si>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</si>
  <si>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</si>
  <si>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</si>
  <si>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</si>
  <si>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</si>
  <si>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</si>
  <si>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</si>
  <si>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</si>
  <si>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</si>
  <si>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</si>
  <si>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</si>
  <si>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</si>
  <si>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</si>
  <si>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</si>
  <si>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</si>
  <si>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</si>
  <si>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</si>
  <si>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</si>
  <si>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</si>
  <si>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</si>
  <si>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</si>
  <si>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</si>
  <si>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</si>
  <si>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</si>
  <si>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</si>
  <si>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</si>
  <si>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</si>
  <si>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</si>
  <si>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</si>
  <si>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</si>
  <si>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</si>
  <si>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</si>
  <si>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</si>
  <si>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</si>
  <si>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</si>
  <si>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</si>
  <si>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</si>
  <si>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</si>
  <si>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</si>
  <si>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</si>
  <si>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</si>
  <si>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</si>
  <si>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</si>
  <si>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</si>
  <si>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</si>
  <si>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</si>
  <si>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</si>
  <si>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</si>
  <si>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</si>
  <si>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</si>
  <si>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</si>
  <si>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</si>
  <si>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</si>
  <si>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</si>
  <si>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</si>
  <si>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</si>
  <si>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</si>
  <si>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</si>
  <si>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</si>
  <si>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</si>
  <si>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</si>
  <si>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</si>
  <si>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</si>
  <si>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</si>
  <si>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</si>
  <si>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</si>
  <si>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</si>
  <si>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</si>
  <si>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</si>
  <si>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</si>
  <si>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</si>
  <si>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</si>
  <si>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</si>
  <si>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</si>
  <si>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</si>
  <si>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</si>
  <si>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</si>
  <si>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</si>
  <si>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</si>
  <si>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</si>
  <si>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</si>
  <si>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</si>
  <si>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</si>
  <si>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</si>
  <si>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</si>
  <si>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</si>
  <si>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</si>
  <si>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</si>
  <si>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</si>
  <si>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</si>
  <si>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</si>
  <si>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</si>
  <si>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</si>
  <si>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</si>
  <si>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</si>
  <si>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</si>
  <si>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</si>
  <si>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</si>
  <si>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</si>
  <si>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</si>
  <si>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</si>
  <si>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</si>
  <si>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</si>
  <si>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</si>
  <si>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</si>
  <si>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</si>
  <si>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</si>
  <si>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</si>
  <si>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</si>
  <si>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</si>
  <si>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</si>
  <si>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</si>
  <si>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</si>
  <si>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</si>
  <si>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</si>
  <si>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</si>
  <si>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</si>
  <si>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</si>
  <si>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</si>
  <si>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</si>
  <si>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</si>
  <si>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</si>
  <si>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</si>
  <si>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</si>
  <si>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</si>
  <si>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</si>
  <si>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</si>
  <si>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</si>
  <si>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</si>
  <si>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</si>
  <si>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</si>
  <si>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</si>
  <si>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</si>
  <si>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</si>
  <si>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</si>
  <si>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</si>
  <si>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</si>
  <si>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</si>
  <si>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</si>
  <si>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</si>
  <si>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</si>
  <si>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</si>
  <si>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</si>
  <si>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</si>
  <si>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</si>
  <si>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</si>
  <si>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</si>
  <si>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</si>
  <si>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</si>
  <si>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</si>
  <si>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</si>
  <si>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</si>
  <si>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</si>
  <si>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</si>
  <si>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</si>
  <si>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</si>
  <si>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</si>
  <si>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</si>
  <si>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</si>
  <si>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</si>
  <si>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</si>
  <si>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</si>
  <si>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</si>
  <si>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</si>
  <si>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</si>
  <si>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</si>
  <si>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</si>
  <si>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</si>
  <si>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</si>
  <si>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</si>
  <si>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</si>
  <si>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</si>
  <si>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</si>
  <si>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</si>
  <si>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</si>
  <si>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</si>
  <si>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</si>
  <si>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</si>
  <si>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</si>
  <si>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</si>
  <si>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</si>
  <si>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</si>
  <si>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</si>
  <si>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</si>
  <si>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</si>
  <si>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</si>
  <si>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</si>
  <si>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</si>
  <si>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</si>
  <si>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</si>
  <si>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</si>
  <si>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</si>
  <si>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</si>
  <si>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</si>
  <si>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</si>
  <si>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</si>
  <si>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</si>
  <si>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</si>
  <si>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</si>
  <si>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</si>
  <si>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</si>
  <si>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</si>
  <si>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</si>
  <si>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</si>
  <si>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</si>
  <si>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</si>
  <si>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</si>
  <si>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</si>
  <si>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</si>
  <si>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</si>
  <si>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</si>
  <si>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</si>
  <si>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</si>
  <si>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</si>
  <si>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</si>
  <si>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</si>
  <si>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</si>
  <si>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</si>
  <si>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</si>
  <si>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</si>
  <si>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</si>
  <si>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</si>
  <si>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</si>
  <si>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</si>
  <si>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</si>
  <si>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</si>
  <si>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</si>
  <si>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</si>
  <si>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</si>
  <si>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</si>
  <si>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</si>
  <si>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</si>
  <si>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</si>
  <si>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</si>
  <si>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</si>
  <si>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</si>
  <si>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</si>
  <si>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</si>
  <si>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</si>
  <si>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</si>
  <si>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</si>
  <si>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</si>
  <si>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</si>
  <si>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</si>
  <si>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</si>
  <si>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</si>
  <si>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</si>
  <si>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</si>
  <si>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</si>
  <si>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</si>
  <si>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</si>
  <si>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</si>
  <si>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</si>
  <si>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</si>
  <si>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</si>
  <si>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</si>
  <si>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</si>
  <si>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</si>
  <si>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</si>
  <si>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</si>
  <si>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</si>
  <si>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</si>
  <si>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</si>
  <si>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</si>
  <si>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</si>
  <si>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</si>
  <si>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</si>
  <si>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</si>
  <si>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</si>
  <si>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</si>
  <si>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</si>
  <si>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</si>
  <si>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</si>
  <si>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</si>
  <si>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</si>
  <si>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</si>
  <si>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</si>
  <si>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</si>
  <si>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</si>
  <si>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</si>
  <si>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</si>
  <si>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</si>
  <si>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</si>
  <si>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</si>
  <si>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</si>
  <si>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</si>
  <si>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</si>
  <si>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</si>
  <si>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</si>
  <si>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</si>
  <si>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</si>
  <si>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</si>
  <si>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</si>
  <si>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</si>
  <si>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</si>
  <si>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</si>
  <si>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</si>
  <si>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</si>
  <si>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</si>
  <si>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</si>
  <si>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</si>
  <si>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</si>
  <si>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</si>
  <si>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</si>
  <si>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</si>
  <si>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</si>
  <si>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</si>
  <si>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</si>
  <si>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</si>
  <si>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</si>
  <si>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</si>
  <si>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</si>
  <si>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</si>
  <si>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</si>
  <si>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</si>
  <si>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</si>
  <si>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</si>
  <si>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</si>
  <si>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</si>
  <si>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</si>
  <si>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</si>
  <si>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</si>
  <si>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</si>
  <si>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</si>
  <si>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</si>
  <si>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</si>
  <si>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</si>
  <si>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</si>
  <si>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</si>
  <si>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</si>
  <si>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</si>
  <si>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</si>
  <si>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</si>
  <si>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</si>
  <si>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</si>
  <si>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</si>
  <si>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</si>
  <si>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</si>
  <si>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</si>
  <si>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</si>
  <si>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</si>
  <si>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</si>
  <si>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</si>
  <si>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</si>
  <si>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</si>
  <si>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</si>
  <si>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</si>
  <si>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</si>
  <si>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</si>
  <si>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</si>
  <si>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</si>
  <si>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</si>
  <si>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</si>
  <si>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</si>
  <si>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</si>
  <si>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</si>
  <si>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</si>
  <si>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</si>
  <si>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</si>
  <si>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</si>
  <si>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</si>
  <si>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</si>
  <si>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</si>
  <si>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</si>
  <si>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</si>
  <si>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</si>
  <si>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</si>
  <si>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</si>
  <si>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</si>
  <si>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</si>
  <si>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</si>
  <si>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</si>
  <si>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</si>
  <si>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</si>
  <si>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</si>
  <si>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</si>
  <si>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</si>
  <si>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</si>
  <si>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</si>
  <si>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</si>
  <si>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</si>
  <si>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</si>
  <si>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</si>
  <si>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</si>
  <si>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</si>
  <si>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</si>
  <si>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</si>
  <si>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</si>
  <si>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</si>
  <si>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</si>
  <si>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</si>
  <si>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</si>
  <si>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</si>
  <si>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</si>
  <si>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</si>
  <si>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</si>
  <si>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</si>
  <si>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</si>
  <si>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</si>
  <si>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</si>
  <si>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</si>
  <si>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</si>
  <si>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</si>
  <si>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</si>
  <si>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</si>
  <si>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</si>
  <si>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</si>
  <si>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</si>
  <si>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</si>
  <si>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</si>
  <si>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</si>
  <si>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</si>
  <si>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</si>
  <si>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</si>
  <si>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</si>
  <si>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</si>
  <si>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</si>
  <si>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</si>
  <si>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</si>
  <si>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</si>
  <si>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</si>
  <si>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</si>
  <si>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</si>
  <si>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</si>
  <si>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</si>
  <si>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</si>
  <si>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</si>
  <si>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</si>
  <si>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</si>
  <si>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</si>
  <si>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</si>
  <si>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</si>
  <si>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</si>
  <si>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</si>
  <si>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</si>
  <si>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</si>
  <si>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</si>
  <si>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</si>
  <si>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</si>
  <si>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</si>
  <si>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</si>
  <si>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</si>
  <si>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</si>
  <si>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</si>
  <si>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</si>
  <si>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</si>
  <si>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</si>
  <si>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</si>
  <si>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</si>
  <si>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</si>
  <si>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</si>
  <si>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</si>
  <si>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</si>
  <si>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</si>
  <si>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</si>
  <si>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</si>
  <si>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</si>
  <si>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</si>
  <si>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</si>
  <si>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</si>
  <si>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</si>
  <si>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</si>
  <si>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</si>
  <si>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</si>
  <si>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</si>
  <si>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</si>
  <si>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</si>
  <si>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</si>
  <si>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</si>
  <si>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</si>
  <si>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</si>
  <si>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</si>
  <si>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</si>
  <si>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</si>
  <si>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</si>
  <si>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</si>
  <si>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</si>
  <si>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</si>
  <si>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</si>
  <si>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</si>
  <si>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</si>
  <si>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</si>
  <si>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</si>
  <si>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</si>
  <si>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</si>
  <si>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</si>
  <si>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</si>
  <si>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</si>
  <si>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</si>
  <si>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</si>
  <si>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</si>
  <si>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</si>
  <si>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</si>
  <si>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</si>
  <si>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</si>
  <si>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</si>
  <si>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</si>
  <si>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</si>
  <si>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</si>
  <si>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</si>
  <si>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</si>
  <si>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</si>
  <si>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</si>
  <si>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</si>
  <si>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</si>
  <si>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</si>
  <si>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</si>
  <si>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</si>
  <si>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</si>
  <si>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</si>
  <si>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</si>
  <si>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</si>
  <si>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</si>
  <si>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</si>
  <si>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</si>
  <si>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</si>
  <si>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</si>
  <si>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</si>
  <si>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</si>
  <si>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</si>
  <si>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</si>
  <si>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</si>
  <si>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</si>
  <si>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</si>
  <si>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</si>
  <si>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</si>
  <si>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</si>
  <si>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</si>
  <si>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</si>
  <si>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</si>
  <si>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</si>
  <si>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</si>
  <si>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</si>
  <si>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</si>
  <si>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</si>
  <si>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</si>
  <si>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</si>
  <si>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</si>
  <si>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</si>
  <si>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</si>
  <si>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</si>
  <si>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</si>
  <si>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</si>
  <si>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</si>
  <si>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</si>
  <si>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</si>
  <si>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</si>
  <si>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</si>
  <si>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</si>
  <si>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</si>
  <si>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</si>
  <si>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</si>
  <si>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</si>
  <si>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</si>
  <si>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</si>
  <si>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</si>
  <si>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</si>
  <si>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</si>
  <si>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</si>
  <si>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</si>
  <si>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</si>
  <si>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</si>
  <si>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</si>
  <si>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</si>
  <si>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</si>
  <si>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</si>
  <si>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</si>
  <si>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</si>
  <si>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</si>
  <si>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</si>
  <si>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</si>
  <si>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</si>
  <si>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</si>
  <si>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</si>
  <si>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</si>
  <si>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</si>
  <si>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</si>
  <si>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</si>
  <si>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</si>
  <si>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</si>
  <si>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</si>
  <si>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</si>
  <si>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</si>
  <si>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</si>
  <si>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</si>
  <si>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</si>
  <si>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</si>
  <si>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</si>
  <si>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</si>
  <si>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</si>
  <si>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</si>
  <si>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</si>
  <si>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</si>
  <si>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</si>
  <si>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</si>
  <si>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</si>
  <si>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</si>
  <si>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</si>
  <si>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</si>
  <si>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</si>
  <si>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</si>
  <si>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</si>
  <si>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</si>
  <si>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</si>
  <si>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</si>
  <si>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</si>
  <si>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</si>
  <si>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</si>
  <si>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</si>
  <si>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</si>
  <si>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</si>
  <si>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</si>
  <si>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</si>
  <si>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</si>
  <si>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</si>
  <si>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</si>
  <si>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</si>
  <si>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</si>
  <si>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</si>
  <si>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</si>
  <si>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</si>
  <si>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</si>
  <si>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</si>
  <si>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</si>
  <si>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</si>
  <si>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</si>
  <si>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</si>
  <si>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</si>
  <si>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</si>
  <si>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</si>
  <si>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</si>
  <si>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</si>
  <si>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</si>
  <si>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</si>
  <si>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</si>
  <si>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</si>
  <si>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</si>
  <si>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</si>
  <si>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</si>
  <si>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</si>
  <si>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</si>
  <si>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</si>
  <si>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</si>
  <si>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</si>
  <si>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</si>
  <si>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</si>
  <si>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</si>
  <si>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</si>
  <si>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</si>
  <si>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</si>
  <si>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</si>
  <si>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</si>
  <si>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</si>
  <si>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</si>
  <si>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</si>
  <si>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</si>
  <si>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</si>
  <si>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</si>
  <si>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</si>
  <si>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</si>
  <si>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</si>
  <si>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</si>
  <si>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</si>
  <si>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</si>
  <si>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</si>
  <si>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</si>
  <si>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</si>
  <si>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</si>
  <si>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</si>
  <si>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</si>
  <si>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</si>
  <si>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</si>
  <si>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</si>
  <si>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</si>
  <si>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</si>
  <si>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</si>
  <si>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</si>
  <si>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</si>
  <si>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</si>
  <si>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</si>
  <si>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</si>
  <si>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</si>
  <si>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</si>
  <si>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</si>
  <si>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</si>
  <si>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</si>
  <si>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</si>
  <si>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</si>
  <si>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</si>
  <si>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</si>
  <si>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</si>
  <si>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</si>
  <si>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</si>
  <si>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</si>
  <si>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</si>
  <si>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</si>
  <si>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</si>
  <si>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</si>
  <si>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</si>
  <si>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</si>
  <si>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</si>
  <si>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</si>
  <si>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</si>
  <si>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</si>
  <si>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</si>
  <si>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</si>
  <si>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</si>
  <si>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</si>
  <si>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</si>
  <si>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</si>
  <si>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</si>
  <si>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</si>
  <si>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</si>
  <si>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</si>
  <si>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</si>
  <si>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</si>
  <si>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</si>
  <si>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</si>
  <si>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</si>
  <si>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</si>
  <si>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</si>
  <si>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</si>
  <si>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</si>
  <si>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</si>
  <si>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</si>
  <si>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</si>
  <si>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</si>
  <si>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</si>
  <si>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</si>
  <si>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</si>
  <si>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</si>
  <si>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</si>
  <si>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</si>
  <si>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</si>
  <si>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</si>
  <si>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</si>
  <si>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</si>
  <si>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</si>
  <si>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</si>
  <si>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</si>
  <si>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</si>
  <si>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</si>
  <si>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</si>
  <si>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</si>
  <si>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</si>
  <si>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</si>
  <si>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</si>
  <si>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</si>
  <si>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</si>
  <si>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</si>
  <si>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</si>
  <si>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</si>
  <si>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</si>
  <si>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</si>
  <si>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</si>
  <si>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</si>
  <si>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</si>
  <si>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</si>
  <si>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</si>
  <si>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</si>
  <si>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</si>
  <si>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</si>
  <si>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</si>
  <si>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</si>
  <si>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</si>
  <si>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</si>
  <si>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</si>
  <si>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</si>
  <si>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</si>
  <si>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</si>
  <si>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</si>
  <si>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</si>
  <si>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</si>
  <si>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</si>
  <si>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</si>
  <si>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</si>
  <si>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</si>
  <si>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</si>
  <si>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</si>
  <si>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</si>
  <si>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</si>
  <si>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</si>
  <si>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</si>
  <si>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</si>
  <si>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</si>
  <si>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</si>
  <si>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</si>
  <si>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</si>
  <si>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</si>
  <si>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</si>
  <si>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</si>
  <si>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</si>
  <si>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</si>
  <si>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</si>
  <si>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</si>
  <si>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</si>
  <si>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</si>
  <si>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</si>
  <si>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</si>
  <si>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</si>
  <si>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</si>
  <si>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</si>
  <si>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</si>
  <si>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</si>
  <si>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</si>
  <si>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</si>
  <si>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</si>
  <si>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</si>
  <si>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</si>
  <si>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</si>
  <si>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</si>
  <si>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</si>
  <si>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</si>
  <si>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</si>
  <si>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</si>
  <si>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</si>
  <si>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</si>
  <si>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</si>
  <si>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</si>
  <si>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</si>
  <si>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</si>
  <si>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</si>
  <si>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</si>
  <si>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</si>
  <si>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</si>
  <si>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</si>
  <si>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</si>
  <si>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</si>
  <si>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</si>
  <si>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</si>
  <si>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</si>
  <si>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</si>
  <si>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</si>
  <si>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</si>
  <si>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</si>
  <si>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</si>
  <si>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</si>
  <si>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</si>
  <si>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</si>
  <si>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</si>
  <si>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</si>
  <si>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</si>
  <si>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</si>
  <si>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</si>
  <si>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</si>
  <si>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</si>
  <si>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</si>
  <si>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</si>
  <si>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</si>
  <si>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</si>
  <si>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</si>
  <si>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</si>
  <si>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</si>
  <si>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</si>
  <si>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</si>
  <si>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</si>
  <si>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</si>
  <si>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</si>
  <si>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</si>
  <si>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</si>
  <si>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</si>
  <si>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</si>
  <si>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</si>
  <si>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</si>
  <si>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</si>
  <si>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</si>
  <si>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</si>
  <si>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</si>
  <si>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</si>
  <si>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</si>
  <si>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</si>
  <si>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</si>
  <si>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</si>
  <si>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</si>
  <si>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</si>
  <si>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</si>
  <si>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</si>
  <si>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</si>
  <si>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</si>
  <si>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</si>
  <si>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</si>
  <si>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</si>
  <si>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</si>
  <si>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</si>
  <si>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</si>
  <si>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</si>
  <si>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</si>
  <si>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</si>
  <si>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</si>
  <si>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</si>
  <si>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</si>
  <si>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</si>
  <si>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</si>
  <si>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</si>
  <si>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</si>
  <si>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</si>
  <si>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</si>
  <si>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</si>
  <si>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</si>
  <si>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</si>
  <si>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</si>
  <si>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</si>
  <si>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</si>
  <si>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</si>
  <si>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</si>
  <si>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</si>
  <si>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</si>
  <si>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</si>
  <si>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</si>
  <si>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</si>
  <si>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</si>
  <si>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</si>
  <si>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</si>
  <si>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</si>
  <si>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</si>
  <si>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</si>
  <si>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</si>
  <si>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</si>
  <si>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</si>
  <si>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</si>
  <si>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</si>
  <si>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</si>
  <si>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</si>
  <si>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</si>
  <si>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</si>
  <si>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</si>
  <si>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</si>
  <si>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</si>
  <si>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</si>
  <si>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</si>
  <si>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</si>
  <si>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</si>
  <si>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</si>
  <si>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</si>
  <si>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</si>
  <si>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</si>
  <si>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</si>
  <si>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</si>
  <si>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</si>
  <si>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</si>
  <si>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</si>
  <si>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</si>
  <si>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</si>
  <si>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</si>
  <si>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</si>
  <si>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</si>
  <si>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</si>
  <si>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</si>
  <si>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</si>
  <si>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</si>
  <si>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</si>
  <si>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</si>
  <si>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</si>
  <si>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</si>
  <si>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</si>
  <si>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</si>
  <si>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</si>
  <si>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</si>
  <si>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</si>
  <si>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</si>
  <si>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</si>
  <si>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</si>
  <si>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</si>
  <si>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</si>
  <si>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</si>
  <si>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</si>
  <si>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</si>
  <si>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</si>
  <si>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</si>
  <si>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</si>
  <si>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</si>
  <si>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</si>
  <si>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</si>
  <si>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</si>
  <si>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</si>
  <si>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</si>
  <si>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</si>
  <si>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</si>
  <si>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</si>
  <si>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</si>
  <si>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</si>
  <si>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</si>
  <si>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</si>
  <si>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</si>
  <si>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</si>
  <si>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</si>
  <si>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</si>
  <si>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</si>
  <si>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</si>
  <si>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</si>
  <si>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</si>
  <si>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</si>
  <si>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</si>
  <si>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</si>
  <si>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</si>
  <si>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</si>
  <si>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</si>
  <si>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</si>
  <si>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</si>
  <si>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</si>
  <si>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</si>
  <si>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</si>
  <si>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</si>
  <si>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</si>
  <si>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</si>
  <si>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</si>
  <si>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</si>
  <si>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</si>
  <si>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</si>
  <si>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</si>
  <si>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</si>
  <si>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</si>
  <si>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</si>
  <si>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</si>
  <si>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</si>
  <si>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</si>
  <si>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</si>
  <si>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</si>
  <si>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</si>
  <si>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</si>
  <si>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</si>
  <si>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</si>
  <si>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</si>
  <si>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</si>
  <si>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</si>
  <si>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</si>
  <si>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</si>
  <si>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</si>
  <si>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</si>
  <si>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</si>
  <si>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</si>
  <si>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</si>
  <si>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</si>
  <si>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</si>
  <si>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</si>
  <si>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</si>
  <si>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</si>
  <si>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</si>
  <si>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</si>
  <si>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</si>
  <si>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</si>
  <si>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</si>
  <si>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</si>
  <si>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</si>
  <si>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</si>
  <si>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</si>
  <si>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</si>
  <si>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</si>
  <si>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</si>
  <si>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</si>
  <si>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</si>
  <si>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</si>
  <si>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</si>
  <si>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</si>
  <si>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</si>
  <si>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</si>
  <si>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</si>
  <si>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</si>
  <si>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</si>
  <si>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</si>
  <si>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</si>
  <si>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</si>
  <si>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</si>
  <si>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</si>
  <si>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</si>
  <si>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</si>
  <si>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</si>
  <si>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</si>
  <si>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</si>
  <si>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</si>
  <si>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</si>
  <si>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</si>
  <si>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</si>
  <si>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</si>
  <si>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</si>
  <si>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</si>
  <si>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</si>
  <si>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</si>
  <si>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</si>
  <si>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</si>
  <si>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</si>
  <si>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</si>
  <si>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</si>
  <si>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</si>
  <si>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</si>
  <si>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</si>
  <si>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</si>
  <si>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</si>
  <si>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</si>
  <si>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</si>
  <si>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</si>
  <si>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</si>
  <si>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</si>
  <si>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</si>
  <si>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</si>
  <si>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</si>
  <si>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</si>
  <si>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</si>
  <si>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</si>
  <si>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</si>
  <si>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</si>
  <si>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</si>
  <si>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</si>
  <si>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</si>
  <si>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</si>
  <si>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</si>
  <si>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</si>
  <si>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</si>
  <si>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</si>
  <si>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</si>
  <si>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</si>
  <si>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</si>
  <si>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</si>
  <si>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</si>
  <si>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</si>
  <si>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</si>
  <si>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</si>
  <si>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</si>
  <si>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</si>
  <si>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</si>
  <si>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</si>
  <si>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</si>
  <si>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</si>
  <si>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</si>
  <si>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</si>
  <si>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</si>
  <si>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</si>
  <si>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</si>
  <si>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</si>
  <si>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</si>
  <si>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</si>
  <si>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</si>
  <si>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</si>
  <si>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</si>
  <si>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</si>
  <si>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</si>
  <si>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</si>
  <si>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</si>
  <si>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</si>
  <si>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</si>
  <si>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</si>
  <si>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</si>
  <si>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</si>
  <si>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</si>
  <si>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</si>
  <si>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</si>
  <si>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</si>
  <si>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</si>
  <si>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</si>
  <si>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</si>
  <si>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</si>
  <si>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</si>
  <si>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</si>
  <si>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</si>
  <si>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</si>
  <si>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</si>
  <si>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</si>
  <si>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</si>
  <si>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</si>
  <si>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</si>
  <si>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</si>
  <si>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</si>
  <si>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</si>
  <si>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</si>
  <si>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</si>
  <si>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</si>
  <si>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</si>
  <si>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</si>
  <si>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</si>
  <si>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</si>
  <si>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</si>
  <si>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</si>
  <si>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</si>
  <si>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</si>
  <si>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</si>
  <si>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</si>
  <si>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</si>
  <si>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</si>
  <si>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</si>
  <si>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</si>
  <si>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</si>
  <si>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</si>
  <si>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</si>
  <si>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</si>
  <si>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</si>
  <si>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</si>
  <si>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</si>
  <si>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</si>
  <si>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</si>
  <si>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</si>
  <si>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</si>
  <si>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</si>
  <si>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</si>
  <si>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</si>
  <si>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</si>
  <si>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</si>
  <si>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</si>
  <si>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</si>
  <si>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</si>
  <si>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</si>
  <si>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</si>
  <si>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</si>
  <si>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</si>
  <si>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</si>
  <si>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</si>
  <si>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</si>
  <si>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</si>
  <si>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</si>
  <si>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</si>
  <si>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</si>
  <si>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</si>
  <si>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</si>
  <si>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</si>
  <si>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</si>
  <si>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</si>
  <si>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</si>
  <si>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</si>
  <si>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</si>
  <si>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</si>
  <si>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</si>
  <si>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</si>
  <si>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</si>
  <si>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</si>
  <si>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</si>
  <si>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</si>
  <si>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</si>
  <si>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</si>
  <si>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</si>
  <si>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</si>
  <si>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</si>
  <si>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</si>
  <si>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</si>
  <si>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</si>
  <si>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</si>
  <si>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</si>
  <si>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</si>
  <si>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</si>
  <si>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</si>
  <si>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</si>
  <si>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</si>
  <si>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</si>
  <si>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</si>
  <si>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</si>
  <si>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</si>
  <si>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</si>
  <si>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</si>
  <si>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</si>
  <si>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</si>
  <si>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</si>
  <si>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</si>
  <si>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</si>
  <si>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</si>
  <si>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</si>
  <si>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</si>
  <si>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</si>
  <si>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</si>
  <si>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</si>
  <si>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</si>
  <si>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</si>
  <si>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</si>
  <si>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</si>
  <si>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</si>
  <si>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</si>
  <si>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</si>
  <si>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</si>
  <si>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</si>
  <si>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</si>
  <si>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</si>
  <si>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</si>
  <si>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</si>
  <si>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</si>
  <si>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</si>
  <si>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</si>
  <si>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</si>
  <si>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</si>
  <si>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</si>
  <si>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</si>
  <si>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</si>
  <si>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</si>
  <si>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</si>
  <si>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</si>
  <si>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</si>
  <si>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</si>
  <si>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</si>
  <si>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</si>
  <si>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</si>
  <si>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</si>
  <si>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</si>
  <si>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</si>
  <si>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</si>
  <si>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</si>
  <si>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</si>
  <si>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</si>
  <si>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</si>
  <si>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</si>
  <si>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</si>
  <si>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</si>
  <si>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</si>
  <si>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</si>
  <si>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</si>
  <si>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</si>
  <si>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</si>
  <si>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</si>
  <si>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</si>
  <si>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</si>
  <si>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</si>
  <si>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</si>
  <si>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</si>
  <si>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</si>
  <si>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</si>
  <si>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</si>
  <si>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</si>
  <si>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</si>
  <si>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</si>
  <si>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</si>
  <si>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</si>
  <si>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</si>
  <si>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</si>
  <si>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</si>
  <si>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</si>
  <si>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</si>
  <si>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</si>
  <si>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</si>
  <si>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</si>
  <si>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</si>
  <si>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</si>
  <si>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</si>
  <si>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</si>
  <si>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</si>
  <si>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</si>
  <si>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</si>
  <si>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</si>
  <si>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</si>
  <si>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</si>
  <si>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</si>
  <si>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</si>
  <si>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</si>
  <si>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</si>
  <si>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</si>
  <si>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</si>
  <si>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</si>
  <si>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</si>
  <si>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</si>
  <si>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</si>
  <si>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</si>
  <si>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</si>
  <si>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</si>
  <si>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</si>
  <si>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</si>
  <si>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</si>
  <si>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</si>
  <si>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</si>
  <si>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</si>
  <si>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</si>
  <si>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</si>
  <si>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</si>
  <si>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</si>
  <si>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</si>
  <si>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</si>
  <si>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</si>
  <si>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</si>
  <si>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</si>
  <si>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</si>
  <si>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</si>
  <si>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</si>
  <si>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</si>
  <si>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</si>
  <si>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</si>
  <si>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</si>
  <si>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</si>
  <si>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</si>
  <si>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</si>
  <si>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</si>
  <si>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</si>
  <si>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</si>
  <si>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</si>
  <si>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</si>
  <si>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</si>
  <si>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</si>
  <si>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</si>
  <si>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</si>
  <si>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</si>
  <si>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</si>
  <si>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</si>
  <si>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</si>
  <si>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</si>
  <si>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</si>
  <si>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</si>
  <si>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</si>
  <si>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</si>
  <si>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</si>
  <si>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</si>
  <si>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</si>
  <si>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</si>
  <si>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</si>
  <si>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</si>
  <si>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</si>
  <si>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</si>
  <si>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</si>
  <si>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</si>
  <si>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</si>
  <si>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</si>
  <si>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</si>
  <si>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</si>
  <si>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</si>
  <si>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</si>
  <si>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</si>
  <si>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</si>
  <si>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</si>
  <si>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</si>
  <si>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</si>
  <si>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</si>
  <si>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</si>
  <si>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</si>
  <si>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</si>
  <si>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</si>
  <si>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</si>
  <si>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</si>
  <si>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</si>
  <si>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</si>
  <si>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</si>
  <si>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</si>
  <si>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</si>
  <si>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</si>
  <si>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</si>
  <si>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</si>
  <si>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</si>
  <si>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</si>
  <si>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</si>
  <si>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</si>
  <si>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</si>
  <si>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</si>
  <si>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</si>
  <si>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</si>
  <si>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</si>
  <si>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</si>
  <si>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</si>
  <si>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</si>
  <si>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</si>
  <si>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</si>
  <si>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</si>
  <si>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</si>
  <si>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</si>
  <si>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</si>
  <si>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</si>
  <si>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</si>
  <si>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</si>
  <si>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</si>
  <si>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</si>
  <si>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</si>
  <si>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</si>
  <si>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</si>
  <si>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</si>
  <si>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</si>
  <si>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</si>
  <si>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</si>
  <si>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</si>
  <si>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</si>
  <si>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</si>
  <si>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</si>
  <si>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</si>
  <si>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</si>
  <si>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</si>
  <si>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</si>
  <si>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</si>
  <si>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</si>
  <si>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</si>
  <si>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</si>
  <si>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</si>
  <si>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</si>
  <si>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</si>
  <si>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</si>
  <si>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</si>
  <si>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</si>
  <si>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</si>
  <si>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</si>
  <si>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</si>
  <si>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</si>
  <si>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</si>
  <si>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</si>
  <si>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</si>
  <si>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</si>
  <si>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</si>
  <si>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</si>
  <si>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</si>
  <si>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</si>
  <si>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</si>
  <si>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</si>
  <si>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</si>
  <si>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</si>
  <si>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</si>
  <si>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</si>
  <si>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</si>
  <si>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</si>
  <si>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</si>
  <si>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</si>
  <si>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</si>
  <si>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</si>
  <si>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</si>
  <si>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</si>
  <si>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</si>
  <si>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</si>
  <si>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</si>
  <si>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</si>
  <si>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</si>
  <si>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</si>
  <si>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</si>
  <si>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</si>
  <si>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</si>
  <si>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</si>
  <si>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</si>
  <si>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</si>
  <si>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</si>
  <si>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</si>
  <si>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</si>
  <si>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</si>
  <si>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</si>
  <si>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</si>
  <si>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</si>
  <si>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</si>
  <si>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</si>
  <si>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</si>
  <si>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</si>
  <si>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</si>
  <si>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</si>
  <si>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</si>
  <si>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</si>
  <si>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</si>
  <si>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</si>
  <si>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</si>
  <si>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</si>
  <si>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</si>
  <si>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</si>
  <si>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</si>
  <si>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</si>
  <si>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</si>
  <si>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</si>
  <si>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</si>
  <si>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</si>
  <si>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</si>
  <si>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</si>
  <si>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</si>
  <si>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</si>
  <si>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</si>
  <si>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</si>
  <si>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</si>
  <si>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</si>
  <si>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</si>
  <si>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</si>
  <si>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</si>
  <si>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</si>
  <si>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</si>
  <si>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</si>
  <si>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</si>
  <si>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</si>
  <si>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</si>
  <si>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</si>
  <si>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</si>
  <si>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</si>
  <si>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</si>
  <si>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</si>
  <si>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</si>
  <si>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</si>
  <si>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</si>
  <si>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</si>
  <si>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</si>
  <si>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</si>
  <si>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</si>
  <si>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</si>
  <si>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</si>
  <si>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</si>
  <si>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</si>
  <si>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</si>
  <si>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</si>
  <si>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</si>
  <si>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</si>
  <si>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</si>
  <si>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</si>
  <si>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</si>
  <si>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</si>
  <si>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</si>
  <si>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</si>
  <si>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</si>
  <si>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</si>
  <si>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</si>
  <si>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</si>
  <si>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</si>
  <si>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</si>
  <si>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</si>
  <si>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</si>
  <si>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</si>
  <si>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</si>
  <si>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</si>
  <si>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</si>
  <si>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</si>
  <si>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</si>
  <si>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</si>
  <si>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</si>
  <si>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</si>
  <si>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</si>
  <si>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</si>
  <si>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</si>
  <si>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</si>
  <si>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</si>
  <si>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</si>
  <si>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</si>
  <si>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</si>
  <si>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</si>
  <si>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</si>
  <si>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</si>
  <si>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</si>
  <si>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</si>
  <si>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</si>
  <si>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</si>
  <si>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</si>
  <si>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</si>
  <si>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</si>
  <si>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</si>
  <si>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</si>
  <si>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</si>
  <si>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</si>
  <si>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</si>
  <si>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</si>
  <si>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</si>
  <si>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</si>
  <si>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</si>
  <si>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</si>
  <si>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</si>
  <si>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</si>
  <si>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</si>
  <si>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</si>
  <si>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</si>
  <si>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</si>
  <si>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</si>
  <si>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</si>
  <si>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</si>
  <si>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</si>
  <si>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</si>
  <si>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</si>
  <si>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</si>
  <si>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</si>
  <si>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</si>
  <si>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</si>
  <si>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</si>
  <si>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</si>
  <si>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</si>
  <si>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</si>
  <si>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</si>
  <si>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</si>
  <si>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</si>
  <si>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</si>
  <si>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</si>
  <si>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</si>
  <si>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</si>
  <si>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</si>
  <si>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</si>
  <si>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</si>
  <si>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</si>
  <si>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</si>
  <si>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</si>
  <si>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</si>
  <si>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</si>
  <si>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</si>
  <si>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</si>
  <si>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</si>
  <si>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</si>
  <si>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</si>
  <si>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</si>
  <si>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</si>
  <si>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</si>
  <si>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</si>
  <si>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</si>
  <si>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</si>
  <si>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</si>
  <si>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</si>
  <si>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</si>
  <si>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</si>
  <si>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</si>
  <si>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</si>
  <si>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</si>
  <si>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</si>
  <si>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</si>
  <si>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</si>
  <si>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</si>
  <si>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</si>
  <si>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</si>
  <si>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</si>
  <si>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</si>
  <si>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</si>
  <si>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</si>
  <si>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</si>
  <si>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</si>
  <si>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</si>
  <si>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</si>
  <si>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</si>
  <si>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</si>
  <si>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</si>
  <si>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</si>
  <si>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</si>
  <si>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</si>
  <si>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</si>
  <si>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</si>
  <si>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</si>
  <si>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</si>
  <si>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</si>
  <si>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</si>
  <si>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</si>
  <si>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</si>
  <si>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</si>
  <si>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</si>
  <si>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</si>
  <si>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</si>
  <si>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</si>
  <si>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</si>
  <si>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</si>
  <si>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</si>
  <si>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</si>
  <si>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</si>
  <si>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</si>
  <si>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</si>
  <si>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</si>
  <si>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</si>
  <si>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</si>
  <si>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</si>
  <si>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</si>
  <si>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</si>
  <si>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</si>
  <si>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</si>
  <si>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</si>
  <si>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</si>
  <si>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</si>
  <si>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</si>
  <si>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</si>
  <si>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</si>
  <si>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</si>
  <si>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</si>
  <si>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</si>
  <si>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</si>
  <si>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</si>
  <si>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</si>
  <si>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</si>
  <si>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</si>
  <si>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</si>
  <si>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</si>
  <si>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</si>
  <si>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</si>
  <si>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</si>
  <si>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</si>
  <si>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</si>
  <si>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</si>
  <si>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</si>
  <si>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</si>
  <si>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</si>
  <si>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</si>
  <si>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</si>
  <si>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</si>
  <si>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</si>
  <si>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</si>
  <si>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</si>
  <si>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</si>
  <si>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</si>
  <si>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</si>
  <si>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</si>
  <si>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</si>
  <si>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</si>
  <si>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</si>
  <si>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</si>
  <si>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</si>
  <si>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</si>
  <si>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</si>
  <si>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</si>
  <si>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</si>
  <si>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</si>
  <si>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</si>
  <si>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</si>
  <si>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</si>
  <si>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</si>
  <si>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</si>
  <si>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</si>
  <si>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</si>
  <si>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</si>
  <si>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</si>
  <si>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</si>
  <si>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</si>
  <si>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</si>
  <si>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</si>
  <si>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</si>
  <si>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</si>
  <si>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</si>
  <si>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</si>
  <si>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</si>
  <si>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</si>
  <si>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</si>
  <si>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</si>
  <si>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</si>
  <si>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</si>
  <si>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</si>
  <si>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</si>
  <si>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</si>
  <si>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</si>
  <si>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</si>
  <si>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</si>
  <si>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</si>
  <si>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</si>
  <si>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</si>
  <si>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</si>
  <si>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</si>
  <si>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</si>
  <si>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</si>
  <si>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</si>
  <si>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</si>
  <si>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</si>
  <si>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</si>
  <si>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</si>
  <si>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</si>
  <si>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</si>
  <si>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</si>
  <si>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</si>
  <si>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</si>
  <si>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</si>
  <si>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</si>
  <si>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</si>
  <si>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</si>
  <si>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</si>
  <si>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</si>
  <si>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</si>
  <si>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</si>
  <si>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</si>
  <si>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</si>
  <si>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</si>
  <si>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</si>
  <si>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</si>
  <si>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</si>
  <si>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</si>
  <si>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</si>
  <si>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</si>
  <si>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</si>
  <si>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</si>
  <si>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</si>
  <si>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</si>
  <si>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</si>
  <si>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</si>
  <si>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</si>
  <si>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</si>
  <si>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</si>
  <si>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</si>
  <si>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</si>
  <si>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</si>
  <si>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</si>
  <si>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</si>
  <si>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</si>
  <si>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</si>
  <si>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</si>
  <si>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</si>
  <si>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</si>
  <si>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</si>
  <si>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</si>
  <si>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</si>
  <si>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</si>
  <si>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</si>
  <si>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</si>
  <si>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</si>
  <si>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</si>
  <si>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</si>
  <si>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</si>
  <si>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</si>
  <si>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</si>
  <si>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</si>
  <si>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</si>
  <si>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</si>
  <si>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</si>
  <si>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</si>
  <si>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</si>
  <si>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</si>
  <si>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</si>
  <si>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</si>
  <si>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</si>
  <si>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</si>
  <si>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</si>
  <si>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</si>
  <si>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</si>
  <si>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</si>
  <si>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</si>
  <si>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</si>
  <si>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</si>
  <si>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</si>
  <si>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</si>
  <si>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</si>
  <si>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</si>
  <si>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</si>
  <si>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</si>
  <si>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</si>
  <si>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</si>
  <si>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</si>
  <si>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</si>
  <si>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</si>
  <si>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</si>
  <si>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</si>
  <si>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</si>
  <si>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</si>
  <si>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</si>
  <si>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</si>
  <si>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</si>
  <si>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</si>
  <si>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</si>
  <si>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</si>
  <si>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</si>
  <si>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</si>
  <si>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</si>
  <si>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</si>
  <si>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</si>
  <si>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</si>
  <si>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</si>
  <si>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</si>
  <si>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</si>
  <si>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</si>
  <si>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</si>
  <si>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</si>
  <si>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</si>
  <si>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</si>
  <si>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</si>
  <si>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</si>
  <si>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</si>
  <si>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</si>
  <si>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</si>
  <si>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</si>
  <si>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</si>
  <si>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</si>
  <si>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</si>
  <si>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</si>
  <si>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</si>
  <si>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</si>
  <si>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</si>
  <si>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</si>
  <si>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</si>
  <si>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</si>
  <si>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</si>
  <si>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</si>
  <si>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</si>
  <si>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</si>
  <si>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</si>
  <si>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</si>
  <si>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</si>
  <si>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</si>
  <si>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</si>
  <si>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</si>
  <si>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</si>
  <si>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</si>
  <si>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</si>
  <si>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</si>
  <si>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</si>
  <si>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</si>
  <si>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</si>
  <si>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</si>
  <si>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</si>
  <si>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</si>
  <si>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</si>
  <si>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</si>
  <si>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</si>
  <si>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</si>
  <si>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</si>
  <si>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</si>
  <si>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</si>
  <si>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</si>
  <si>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</si>
  <si>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</si>
  <si>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</si>
  <si>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</si>
  <si>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</si>
  <si>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</si>
  <si>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</si>
  <si>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</si>
  <si>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</si>
  <si>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</si>
  <si>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</si>
  <si>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</si>
  <si>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</si>
  <si>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</si>
  <si>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</si>
  <si>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</si>
  <si>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</si>
  <si>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</si>
  <si>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</si>
  <si>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</si>
  <si>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</si>
  <si>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</si>
  <si>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</si>
  <si>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</si>
  <si>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</si>
  <si>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</si>
  <si>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</si>
  <si>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</si>
  <si>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</si>
  <si>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</si>
  <si>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</si>
  <si>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</si>
  <si>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</si>
  <si>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</si>
  <si>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</si>
  <si>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</si>
  <si>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</si>
  <si>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</si>
  <si>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</si>
  <si>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</si>
  <si>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</si>
  <si>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</si>
  <si>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</si>
  <si>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</si>
  <si>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</si>
  <si>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</si>
  <si>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</si>
  <si>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</si>
  <si>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</si>
  <si>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</si>
  <si>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</si>
  <si>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</si>
  <si>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</si>
  <si>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</si>
  <si>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</si>
  <si>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</si>
  <si>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</si>
  <si>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</si>
  <si>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</si>
  <si>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</si>
  <si>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</si>
  <si>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</si>
  <si>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</si>
  <si>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</si>
  <si>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</si>
  <si>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</si>
  <si>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</si>
  <si>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</si>
  <si>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</si>
  <si>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</si>
  <si>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</si>
  <si>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</si>
  <si>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</si>
  <si>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</si>
  <si>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</si>
  <si>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</si>
  <si>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</si>
  <si>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</si>
  <si>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</si>
  <si>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</si>
  <si>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</si>
  <si>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</si>
  <si>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</si>
  <si>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</si>
  <si>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</si>
  <si>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</si>
  <si>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</si>
  <si>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</si>
  <si>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</si>
  <si>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</si>
  <si>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</si>
  <si>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</si>
  <si>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</si>
  <si>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</si>
  <si>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</si>
  <si>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</si>
  <si>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</si>
  <si>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</si>
  <si>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</si>
  <si>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</si>
  <si>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</si>
  <si>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</si>
  <si>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</si>
  <si>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</si>
  <si>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</si>
  <si>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</si>
  <si>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</si>
  <si>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</si>
  <si>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</si>
  <si>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</si>
  <si>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</si>
  <si>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</si>
  <si>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</si>
  <si>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</si>
  <si>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</si>
  <si>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</si>
  <si>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</si>
  <si>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</si>
  <si>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</si>
  <si>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</si>
  <si>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</si>
  <si>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</si>
  <si>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</si>
  <si>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</si>
  <si>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</si>
  <si>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</si>
  <si>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</si>
  <si>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</si>
  <si>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</si>
  <si>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</si>
  <si>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</si>
  <si>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</si>
  <si>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</si>
  <si>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</si>
  <si>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</si>
  <si>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</si>
  <si>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</si>
  <si>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</si>
  <si>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</si>
  <si>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</si>
  <si>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</si>
  <si>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</si>
  <si>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</si>
  <si>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</si>
  <si>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</si>
  <si>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</si>
  <si>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</si>
  <si>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</si>
  <si>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</si>
  <si>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</si>
  <si>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</si>
  <si>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</si>
  <si>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</si>
  <si>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</si>
  <si>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</si>
  <si>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</si>
  <si>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</si>
  <si>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</si>
  <si>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</si>
  <si>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</si>
  <si>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</si>
  <si>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</si>
  <si>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</si>
  <si>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</si>
  <si>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</si>
  <si>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</si>
  <si>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</si>
  <si>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</si>
  <si>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</si>
  <si>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</si>
  <si>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</si>
  <si>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</si>
  <si>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</si>
  <si>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</si>
  <si>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</si>
  <si>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</si>
  <si>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</si>
  <si>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</si>
  <si>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</si>
  <si>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</si>
  <si>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</si>
  <si>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</si>
  <si>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</si>
  <si>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</si>
  <si>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</si>
  <si>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</si>
  <si>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</si>
  <si>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</si>
  <si>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</si>
  <si>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</si>
  <si>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</si>
  <si>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</si>
  <si>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</si>
  <si>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</si>
  <si>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</si>
  <si>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</si>
  <si>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</si>
  <si>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</si>
  <si>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</si>
  <si>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</si>
  <si>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</si>
  <si>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</si>
  <si>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</si>
  <si>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</si>
  <si>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</si>
  <si>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</si>
  <si>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</si>
  <si>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</si>
  <si>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</si>
  <si>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</si>
  <si>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</si>
  <si>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</si>
  <si>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</si>
  <si>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</si>
  <si>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</si>
  <si>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</si>
  <si>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</si>
  <si>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</si>
  <si>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</si>
  <si>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</si>
  <si>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</si>
  <si>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</si>
  <si>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</si>
  <si>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</si>
  <si>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</si>
  <si>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</si>
  <si>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</si>
  <si>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</si>
  <si>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</si>
  <si>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</si>
  <si>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</si>
  <si>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</si>
  <si>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</si>
  <si>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</si>
  <si>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</si>
  <si>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</si>
  <si>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</si>
  <si>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</si>
  <si>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</si>
  <si>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</si>
  <si>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</si>
  <si>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</si>
  <si>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</si>
  <si>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</si>
  <si>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</si>
  <si>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</si>
  <si>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</si>
  <si>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</si>
  <si>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</si>
  <si>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</si>
  <si>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</si>
  <si>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</si>
  <si>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</si>
  <si>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</si>
  <si>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</si>
  <si>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</si>
  <si>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</si>
  <si>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</si>
  <si>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</si>
  <si>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</si>
  <si>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</si>
  <si>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</si>
  <si>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</si>
  <si>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</si>
  <si>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</si>
  <si>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</si>
  <si>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</si>
  <si>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</si>
  <si>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</si>
  <si>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</si>
  <si>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</si>
  <si>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</si>
  <si>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</si>
  <si>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</si>
  <si>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</si>
  <si>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</si>
  <si>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</si>
  <si>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</si>
  <si>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</si>
  <si>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</si>
  <si>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</si>
  <si>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</si>
  <si>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</si>
  <si>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</si>
  <si>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</si>
  <si>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</si>
  <si>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</si>
  <si>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</si>
  <si>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</si>
  <si>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</si>
  <si>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</si>
  <si>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</si>
  <si>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</si>
  <si>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</si>
  <si>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</si>
  <si>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</si>
  <si>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</si>
  <si>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</si>
  <si>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</si>
  <si>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</si>
  <si>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</si>
  <si>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</si>
  <si>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</si>
  <si>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</si>
  <si>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</si>
  <si>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</si>
  <si>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</si>
  <si>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</si>
  <si>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</si>
  <si>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</si>
  <si>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</si>
  <si>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</si>
  <si>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</si>
  <si>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</si>
  <si>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</si>
  <si>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</si>
  <si>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</si>
  <si>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</si>
  <si>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</si>
  <si>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</si>
  <si>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</si>
  <si>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</si>
  <si>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</si>
  <si>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</si>
  <si>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</si>
  <si>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</si>
  <si>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</si>
  <si>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</si>
  <si>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</si>
  <si>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</si>
  <si>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</si>
  <si>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</si>
  <si>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</si>
  <si>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</si>
  <si>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</si>
  <si>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</si>
  <si>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</si>
  <si>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</si>
  <si>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</si>
  <si>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</si>
  <si>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</si>
  <si>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</si>
  <si>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</si>
  <si>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</si>
  <si>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</si>
  <si>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</si>
  <si>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</si>
  <si>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</si>
  <si>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</si>
  <si>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</si>
  <si>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</si>
  <si>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</si>
  <si>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</si>
  <si>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</si>
  <si>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</si>
  <si>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</si>
  <si>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</si>
  <si>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</si>
  <si>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</si>
  <si>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</si>
  <si>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</si>
  <si>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</si>
  <si>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</si>
  <si>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</si>
  <si>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</si>
  <si>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</si>
  <si>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</si>
  <si>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</si>
  <si>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</si>
  <si>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</si>
  <si>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</si>
  <si>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</si>
  <si>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</si>
  <si>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</si>
  <si>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</si>
  <si>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</si>
  <si>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</si>
  <si>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</si>
  <si>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</si>
  <si>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</si>
  <si>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</si>
  <si>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</si>
  <si>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</si>
  <si>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</si>
  <si>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</si>
  <si>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</si>
  <si>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</si>
  <si>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</si>
  <si>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</si>
  <si>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</si>
  <si>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</si>
  <si>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</si>
  <si>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</si>
  <si>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</si>
  <si>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</si>
  <si>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</si>
  <si>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</si>
  <si>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</si>
  <si>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</si>
  <si>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</si>
  <si>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</si>
  <si>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</si>
  <si>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</si>
  <si>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</si>
  <si>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</si>
  <si>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</si>
  <si>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</si>
  <si>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</si>
  <si>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</si>
  <si>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</si>
  <si>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</si>
  <si>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</si>
  <si>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</si>
  <si>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</si>
  <si>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</si>
  <si>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</si>
  <si>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</si>
  <si>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</si>
  <si>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</si>
  <si>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</si>
  <si>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</si>
  <si>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</si>
  <si>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</si>
  <si>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</si>
  <si>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</si>
  <si>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</si>
  <si>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</si>
  <si>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</si>
  <si>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</si>
  <si>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</si>
  <si>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</si>
  <si>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</si>
  <si>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</si>
  <si>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</si>
  <si>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</si>
  <si>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</si>
  <si>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</si>
  <si>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</si>
  <si>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</si>
  <si>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</si>
  <si>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</si>
  <si>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</si>
  <si>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</si>
  <si>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</si>
  <si>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</si>
  <si>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</si>
  <si>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</si>
  <si>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</si>
  <si>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</si>
  <si>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</si>
  <si>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</si>
  <si>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</si>
  <si>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</si>
  <si>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</si>
  <si>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</si>
  <si>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</si>
  <si>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</si>
  <si>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</si>
  <si>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</si>
  <si>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</si>
  <si>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</si>
  <si>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</si>
  <si>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</si>
  <si>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</si>
  <si>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</si>
  <si>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</si>
  <si>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</si>
  <si>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</si>
  <si>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</si>
  <si>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</si>
  <si>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</si>
  <si>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</si>
  <si>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</si>
  <si>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</si>
  <si>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</si>
  <si>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</si>
  <si>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</si>
  <si>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</si>
  <si>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</si>
  <si>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</si>
  <si>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</si>
  <si>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</si>
  <si>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</si>
  <si>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</si>
  <si>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</si>
  <si>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</si>
  <si>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</si>
  <si>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</si>
  <si>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</si>
  <si>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</si>
  <si>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</si>
  <si>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</si>
  <si>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</si>
  <si>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</si>
  <si>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</si>
  <si>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</si>
  <si>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</si>
  <si>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</si>
  <si>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</si>
  <si>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</si>
  <si>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</si>
  <si>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</si>
  <si>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</si>
  <si>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</si>
  <si>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</si>
  <si>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</si>
  <si>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</si>
  <si>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</si>
  <si>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</si>
  <si>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</si>
  <si>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</si>
  <si>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</si>
  <si>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</si>
  <si>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</si>
  <si>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</si>
  <si>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</si>
  <si>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</si>
  <si>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</si>
  <si>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</si>
  <si>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</si>
  <si>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</si>
  <si>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</si>
  <si>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</si>
  <si>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</si>
  <si>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</si>
  <si>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</si>
  <si>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</si>
  <si>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</si>
  <si>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</si>
  <si>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</si>
  <si>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</si>
  <si>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</si>
  <si>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</si>
  <si>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</si>
  <si>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</si>
  <si>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</si>
  <si>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</si>
  <si>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</si>
  <si>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</si>
  <si>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</si>
  <si>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</si>
  <si>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</si>
  <si>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</si>
  <si>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</si>
  <si>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</si>
  <si>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</si>
  <si>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</si>
  <si>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</si>
  <si>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</si>
  <si>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</si>
  <si>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</si>
  <si>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</si>
  <si>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</si>
  <si>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</si>
  <si>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</si>
  <si>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</si>
  <si>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</si>
  <si>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</si>
  <si>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</si>
  <si>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</si>
  <si>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</si>
  <si>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</si>
  <si>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</si>
  <si>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</si>
  <si>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</si>
  <si>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</si>
  <si>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</si>
  <si>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</si>
  <si>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</si>
  <si>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</si>
  <si>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</si>
  <si>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</si>
  <si>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</si>
  <si>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</si>
  <si>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</si>
  <si>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</si>
  <si>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</si>
  <si>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</si>
  <si>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</si>
  <si>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</si>
  <si>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</si>
  <si>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</si>
  <si>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</si>
  <si>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</si>
  <si>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</si>
  <si>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</si>
  <si>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</si>
  <si>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</si>
  <si>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</si>
  <si>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</si>
  <si>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</si>
  <si>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</si>
  <si>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</si>
  <si>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</si>
  <si>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</si>
  <si>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</si>
  <si>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</si>
  <si>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</si>
  <si>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</si>
  <si>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</si>
  <si>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</si>
  <si>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</si>
  <si>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</si>
  <si>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</si>
  <si>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</si>
  <si>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</si>
  <si>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</si>
  <si>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</si>
  <si>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</si>
  <si>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</si>
  <si>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</si>
  <si>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</si>
  <si>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</si>
  <si>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</si>
  <si>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</si>
  <si>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</si>
  <si>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</si>
  <si>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</si>
  <si>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</si>
  <si>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</si>
  <si>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</si>
  <si>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</si>
  <si>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</si>
  <si>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</si>
  <si>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</si>
  <si>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</si>
  <si>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</si>
  <si>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</si>
  <si>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</si>
  <si>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</si>
  <si>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</si>
  <si>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</si>
  <si>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</si>
  <si>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</si>
  <si>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</si>
  <si>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</si>
  <si>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</si>
  <si>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</si>
  <si>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</si>
  <si>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</si>
  <si>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</si>
  <si>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</si>
  <si>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</si>
  <si>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</si>
  <si>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</si>
  <si>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</si>
  <si>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</si>
  <si>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</si>
  <si>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</si>
  <si>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</si>
  <si>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</si>
  <si>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</si>
  <si>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</si>
  <si>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</si>
  <si>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</si>
  <si>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</si>
  <si>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</si>
  <si>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</si>
  <si>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</si>
  <si>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</si>
  <si>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</si>
  <si>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</si>
  <si>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</si>
  <si>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</si>
  <si>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</si>
  <si>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</si>
  <si>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</si>
  <si>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</si>
  <si>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</si>
  <si>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</si>
  <si>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</si>
  <si>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</si>
  <si>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</si>
  <si>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</si>
  <si>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</si>
  <si>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</si>
  <si>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</si>
  <si>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</si>
  <si>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</si>
  <si>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</si>
  <si>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</si>
  <si>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</si>
  <si>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</si>
  <si>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</si>
  <si>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</si>
  <si>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</si>
  <si>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</si>
  <si>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</si>
  <si>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</si>
  <si>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</si>
  <si>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</si>
  <si>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</si>
  <si>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</si>
  <si>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</si>
  <si>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</si>
  <si>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</si>
  <si>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</si>
  <si>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</si>
  <si>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</si>
  <si>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</si>
  <si>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</si>
  <si>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</si>
  <si>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</si>
  <si>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</si>
  <si>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</si>
  <si>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</si>
  <si>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</si>
  <si>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</si>
  <si>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</si>
  <si>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</si>
  <si>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</si>
  <si>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</si>
  <si>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</si>
  <si>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</si>
  <si>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</si>
  <si>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</si>
  <si>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</si>
  <si>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</si>
  <si>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</si>
  <si>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</si>
  <si>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</si>
  <si>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</si>
  <si>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</si>
  <si>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</si>
  <si>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</si>
  <si>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</si>
  <si>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</si>
  <si>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</si>
  <si>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</si>
  <si>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</si>
  <si>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</si>
  <si>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</si>
  <si>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</si>
  <si>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</si>
  <si>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</si>
  <si>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</si>
  <si>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</si>
  <si>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</si>
  <si>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</si>
  <si>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</si>
  <si>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</si>
  <si>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</si>
  <si>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</si>
  <si>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</si>
  <si>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</si>
  <si>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</si>
  <si>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</si>
  <si>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</si>
  <si>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</si>
  <si>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</si>
  <si>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</si>
  <si>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</si>
  <si>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</si>
  <si>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</si>
  <si>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</si>
  <si>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</si>
  <si>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</si>
  <si>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</si>
  <si>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</si>
  <si>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</si>
  <si>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</si>
  <si>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</si>
  <si>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</si>
  <si>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</si>
  <si>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</si>
  <si>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</si>
  <si>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</si>
  <si>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</si>
  <si>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</si>
  <si>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</si>
  <si>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</si>
  <si>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</si>
  <si>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</si>
  <si>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</si>
  <si>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</si>
  <si>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</si>
  <si>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</si>
  <si>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</si>
  <si>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</si>
  <si>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</si>
  <si>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</si>
  <si>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</si>
  <si>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</si>
  <si>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</si>
  <si>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</si>
  <si>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</si>
  <si>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</si>
  <si>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</si>
  <si>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</si>
  <si>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</si>
  <si>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</si>
  <si>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</si>
  <si>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</si>
  <si>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</si>
  <si>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</si>
  <si>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</si>
  <si>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</si>
  <si>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</si>
  <si>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</si>
  <si>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</si>
  <si>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</si>
  <si>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</si>
  <si>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</si>
  <si>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</si>
  <si>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</si>
  <si>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</si>
  <si>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</si>
  <si>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</si>
  <si>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</si>
  <si>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</si>
  <si>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</si>
  <si>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</si>
  <si>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</si>
  <si>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</si>
  <si>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</si>
  <si>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</si>
  <si>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</si>
  <si>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</si>
  <si>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</si>
  <si>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</si>
  <si>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</si>
  <si>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</si>
  <si>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</si>
  <si>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</si>
  <si>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</si>
  <si>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</si>
  <si>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</si>
  <si>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</si>
  <si>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</si>
  <si>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</si>
  <si>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</si>
  <si>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</si>
  <si>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</si>
  <si>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</si>
  <si>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</si>
  <si>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</si>
  <si>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</si>
  <si>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</si>
  <si>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</si>
  <si>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</si>
  <si>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</si>
  <si>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</si>
  <si>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</si>
  <si>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</si>
  <si>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</si>
  <si>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</si>
  <si>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</si>
  <si>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</si>
  <si>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</si>
  <si>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</si>
  <si>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</si>
  <si>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</si>
  <si>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</si>
  <si>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</si>
  <si>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</si>
  <si>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</si>
  <si>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</si>
  <si>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</si>
  <si>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</si>
  <si>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</si>
  <si>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</si>
  <si>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</si>
  <si>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</si>
  <si>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</si>
  <si>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</si>
  <si>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</si>
  <si>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</si>
  <si>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</si>
  <si>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</si>
  <si>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</si>
  <si>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</si>
  <si>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</si>
  <si>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</si>
  <si>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</si>
  <si>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</si>
  <si>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</si>
  <si>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</si>
  <si>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</si>
  <si>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</si>
  <si>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</si>
  <si>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</si>
  <si>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</si>
  <si>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</si>
  <si>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</si>
  <si>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</si>
  <si>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</si>
  <si>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</si>
  <si>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</si>
  <si>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</si>
  <si>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</si>
  <si>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</si>
  <si>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</si>
  <si>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</si>
  <si>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</si>
  <si>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</si>
  <si>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</si>
  <si>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</si>
  <si>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</si>
  <si>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</si>
  <si>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</si>
  <si>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</si>
  <si>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</si>
  <si>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</si>
  <si>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</si>
  <si>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</si>
  <si>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</si>
  <si>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</si>
  <si>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</si>
  <si>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</si>
  <si>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</si>
  <si>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</si>
  <si>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</si>
  <si>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</si>
  <si>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</si>
  <si>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</si>
  <si>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</si>
  <si>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</si>
  <si>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</si>
  <si>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</si>
  <si>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</si>
  <si>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</si>
  <si>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</si>
  <si>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</si>
  <si>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</si>
  <si>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</si>
  <si>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</si>
  <si>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</si>
  <si>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</si>
  <si>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</si>
  <si>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</si>
  <si>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</si>
  <si>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</si>
  <si>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</si>
  <si>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</si>
  <si>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</si>
  <si>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</si>
  <si>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</si>
  <si>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</si>
  <si>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</si>
  <si>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</si>
  <si>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</si>
  <si>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</si>
  <si>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</si>
  <si>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</si>
  <si>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</si>
  <si>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</si>
  <si>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</si>
  <si>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</si>
  <si>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</si>
  <si>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</si>
  <si>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</si>
  <si>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</si>
  <si>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</si>
  <si>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</si>
  <si>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</si>
  <si>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</si>
  <si>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</si>
  <si>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</si>
  <si>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</si>
  <si>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</si>
  <si>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</si>
  <si>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</si>
  <si>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</si>
  <si>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</si>
  <si>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</si>
  <si>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</si>
  <si>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</si>
  <si>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</si>
  <si>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</si>
  <si>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</si>
  <si>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</si>
  <si>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</si>
  <si>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</si>
  <si>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</si>
  <si>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</si>
  <si>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</si>
  <si>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</si>
  <si>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</si>
  <si>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</si>
  <si>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</si>
  <si>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</si>
  <si>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</si>
  <si>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</si>
  <si>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</si>
  <si>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</si>
  <si>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</si>
  <si>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</si>
  <si>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</si>
  <si>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</si>
  <si>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</si>
  <si>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</si>
  <si>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</si>
  <si>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</si>
  <si>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</si>
  <si>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</si>
  <si>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</si>
  <si>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</si>
  <si>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</si>
  <si>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</si>
  <si>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</si>
  <si>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</si>
  <si>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</si>
  <si>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</si>
  <si>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</si>
  <si>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</si>
  <si>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</si>
  <si>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</si>
  <si>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</si>
  <si>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</si>
  <si>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</si>
  <si>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</si>
  <si>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</si>
  <si>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</si>
  <si>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</si>
  <si>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</si>
  <si>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</si>
  <si>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</si>
  <si>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</si>
  <si>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</si>
  <si>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</si>
  <si>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</si>
  <si>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</si>
  <si>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</si>
  <si>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</si>
  <si>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</si>
  <si>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</si>
  <si>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</si>
  <si>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</si>
  <si>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</si>
  <si>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</si>
  <si>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</si>
  <si>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</si>
  <si>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</si>
  <si>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</si>
  <si>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</si>
  <si>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</si>
  <si>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</si>
  <si>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</si>
  <si>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</si>
  <si>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</si>
  <si>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</si>
  <si>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</si>
  <si>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</si>
  <si>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</si>
  <si>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</si>
  <si>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</si>
  <si>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</si>
  <si>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</si>
  <si>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</si>
  <si>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</si>
  <si>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</si>
  <si>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</si>
  <si>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</si>
  <si>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</si>
  <si>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</si>
  <si>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</si>
  <si>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</si>
  <si>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</si>
  <si>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</si>
  <si>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</si>
  <si>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</si>
  <si>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</si>
  <si>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</si>
  <si>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</si>
  <si>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</si>
  <si>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</si>
  <si>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</si>
  <si>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</si>
  <si>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</si>
  <si>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</si>
  <si>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</si>
  <si>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</si>
  <si>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</si>
  <si>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</si>
  <si>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</si>
  <si>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</si>
  <si>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</si>
  <si>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</si>
  <si>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</si>
  <si>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</si>
  <si>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</si>
  <si>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</si>
  <si>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</si>
  <si>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</si>
  <si>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</si>
  <si>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</si>
  <si>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</si>
  <si>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</si>
  <si>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</si>
  <si>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</si>
  <si>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</si>
  <si>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</si>
  <si>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</si>
  <si>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</si>
  <si>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</si>
  <si>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</si>
  <si>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</si>
  <si>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</si>
  <si>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</si>
  <si>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</si>
  <si>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</si>
  <si>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</si>
  <si>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</si>
  <si>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</si>
  <si>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</si>
  <si>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</si>
  <si>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</si>
  <si>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</si>
  <si>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</si>
  <si>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</si>
  <si>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</si>
  <si>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</si>
  <si>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</si>
  <si>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</si>
  <si>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</si>
  <si>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</si>
  <si>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</si>
  <si>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</si>
  <si>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</si>
  <si>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</si>
  <si>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</si>
  <si>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</si>
  <si>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</si>
  <si>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</si>
  <si>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</si>
  <si>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</si>
  <si>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</si>
  <si>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</si>
  <si>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</si>
  <si>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</si>
  <si>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</si>
  <si>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</si>
  <si>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</si>
  <si>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</si>
  <si>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</si>
  <si>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</si>
  <si>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</si>
  <si>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</si>
  <si>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</si>
  <si>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</si>
  <si>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</si>
  <si>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</si>
  <si>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</si>
  <si>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</si>
  <si>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</si>
  <si>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</si>
  <si>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</si>
  <si>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</si>
  <si>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</si>
  <si>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</si>
  <si>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</si>
  <si>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</si>
  <si>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</si>
  <si>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</si>
  <si>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</si>
  <si>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</si>
  <si>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</si>
  <si>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</si>
  <si>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</si>
  <si>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</si>
  <si>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</si>
  <si>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</si>
  <si>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</si>
  <si>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</si>
  <si>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</si>
  <si>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</si>
  <si>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</si>
  <si>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</si>
  <si>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</si>
  <si>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</si>
  <si>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</si>
  <si>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</si>
  <si>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</si>
  <si>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</si>
  <si>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</si>
  <si>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</si>
  <si>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</si>
  <si>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</si>
  <si>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</si>
  <si>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</si>
  <si>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</si>
  <si>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</si>
  <si>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</si>
  <si>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</si>
  <si>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</si>
  <si>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</si>
  <si>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</si>
  <si>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</si>
  <si>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</si>
  <si>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</si>
  <si>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</si>
  <si>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</si>
  <si>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</si>
  <si>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</si>
  <si>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</si>
  <si>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</si>
  <si>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</si>
  <si>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</si>
  <si>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</si>
  <si>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</si>
  <si>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</si>
  <si>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</si>
  <si>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</si>
  <si>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</si>
  <si>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</si>
  <si>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</si>
  <si>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</si>
  <si>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</si>
  <si>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</si>
  <si>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</si>
  <si>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</si>
  <si>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</si>
  <si>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</si>
  <si>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</si>
  <si>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</si>
  <si>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</si>
  <si>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</si>
  <si>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</si>
  <si>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</si>
  <si>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</si>
  <si>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</si>
  <si>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</si>
  <si>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</si>
  <si>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</si>
  <si>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</si>
  <si>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</si>
  <si>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</si>
  <si>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</si>
  <si>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</si>
  <si>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</si>
  <si>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</si>
  <si>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</si>
  <si>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</si>
  <si>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</si>
  <si>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</si>
  <si>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</si>
  <si>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</si>
  <si>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</si>
  <si>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</si>
  <si>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</si>
  <si>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</si>
  <si>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</si>
  <si>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</si>
  <si>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</si>
  <si>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</si>
  <si>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</si>
  <si>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</si>
  <si>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</si>
  <si>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</si>
  <si>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</si>
  <si>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</si>
  <si>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</si>
  <si>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</si>
  <si>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</si>
  <si>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</si>
  <si>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</si>
  <si>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</si>
  <si>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</si>
  <si>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</si>
  <si>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</si>
  <si>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</si>
  <si>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</si>
  <si>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</si>
  <si>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</si>
  <si>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</si>
  <si>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</si>
  <si>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</si>
  <si>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</si>
  <si>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</si>
  <si>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</si>
  <si>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</si>
  <si>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</si>
  <si>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</si>
  <si>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</si>
  <si>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</si>
  <si>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</si>
  <si>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</si>
  <si>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</si>
  <si>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</si>
  <si>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</si>
  <si>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</si>
  <si>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</si>
  <si>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</si>
  <si>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</si>
  <si>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</si>
  <si>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</si>
  <si>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</si>
  <si>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</si>
  <si>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</si>
  <si>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</si>
  <si>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</si>
  <si>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</si>
  <si>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</si>
  <si>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</si>
  <si>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</si>
  <si>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</si>
  <si>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</si>
  <si>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</si>
  <si>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</si>
  <si>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</si>
  <si>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</si>
  <si>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</si>
  <si>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</si>
  <si>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</si>
  <si>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</si>
  <si>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</si>
  <si>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</si>
  <si>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</si>
  <si>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</si>
  <si>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</si>
  <si>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</si>
  <si>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</si>
  <si>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</si>
  <si>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</si>
  <si>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</si>
  <si>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</si>
  <si>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</si>
  <si>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</si>
  <si>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</si>
  <si>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</si>
  <si>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</si>
  <si>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</si>
  <si>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</si>
  <si>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</si>
  <si>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</si>
  <si>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</si>
  <si>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</si>
  <si>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</si>
  <si>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</si>
  <si>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</si>
  <si>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</si>
  <si>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</si>
  <si>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</si>
  <si>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</si>
  <si>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</si>
  <si>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</si>
  <si>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</si>
  <si>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</si>
  <si>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</si>
  <si>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</si>
  <si>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</si>
  <si>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</si>
  <si>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</si>
  <si>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</si>
  <si>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</si>
  <si>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</si>
  <si>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</si>
  <si>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</si>
  <si>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</si>
  <si>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</si>
  <si>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</si>
  <si>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</si>
  <si>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</si>
  <si>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</si>
  <si>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</si>
  <si>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</si>
  <si>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</si>
  <si>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</si>
  <si>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</si>
  <si>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</si>
  <si>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</si>
  <si>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</si>
  <si>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</si>
  <si>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</si>
  <si>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</si>
  <si>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</si>
  <si>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</si>
  <si>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</si>
  <si>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</si>
  <si>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</si>
  <si>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</si>
  <si>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</si>
  <si>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</si>
  <si>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</si>
  <si>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</si>
  <si>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</si>
  <si>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</si>
  <si>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</si>
  <si>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</si>
  <si>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</si>
  <si>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</si>
  <si>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</si>
  <si>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</si>
  <si>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</si>
  <si>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</si>
  <si>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</si>
  <si>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</si>
  <si>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</si>
  <si>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</si>
  <si>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</si>
  <si>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</si>
  <si>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</si>
  <si>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</si>
  <si>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</si>
  <si>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</si>
  <si>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</si>
  <si>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</si>
  <si>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</si>
  <si>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</si>
  <si>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</si>
  <si>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</si>
  <si>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</si>
  <si>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</si>
  <si>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</si>
  <si>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</si>
  <si>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</si>
  <si>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</si>
  <si>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</si>
  <si>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</si>
  <si>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</si>
  <si>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</si>
  <si>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</si>
  <si>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</si>
  <si>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</si>
  <si>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</si>
  <si>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</si>
  <si>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</si>
  <si>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</si>
  <si>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</si>
  <si>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</si>
  <si>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</si>
  <si>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</si>
  <si>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</si>
  <si>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</si>
  <si>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</si>
  <si>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</si>
  <si>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</si>
  <si>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</si>
  <si>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</si>
  <si>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</si>
  <si>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</si>
  <si>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</si>
  <si>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</si>
  <si>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</si>
  <si>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</si>
  <si>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</si>
  <si>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</si>
  <si>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</si>
  <si>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</si>
  <si>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</si>
  <si>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</si>
  <si>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</si>
  <si>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</si>
  <si>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</si>
  <si>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</si>
  <si>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</si>
  <si>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</si>
  <si>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</si>
  <si>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</si>
  <si>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</si>
  <si>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</si>
  <si>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</si>
  <si>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</si>
  <si>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</si>
  <si>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</si>
  <si>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</si>
  <si>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</si>
  <si>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</si>
  <si>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</si>
  <si>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</si>
  <si>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</si>
  <si>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</si>
  <si>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</si>
  <si>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</si>
  <si>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</si>
  <si>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</si>
  <si>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</si>
  <si>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</si>
  <si>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</si>
  <si>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</si>
  <si>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</si>
  <si>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</si>
  <si>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</si>
  <si>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</si>
  <si>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</si>
  <si>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</si>
  <si>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</si>
  <si>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</si>
  <si>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</si>
  <si>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</si>
  <si>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</si>
  <si>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</si>
  <si>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</si>
  <si>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</si>
  <si>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</si>
  <si>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</si>
  <si>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</si>
  <si>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</si>
  <si>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</si>
  <si>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</si>
  <si>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</si>
  <si>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</si>
  <si>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</si>
  <si>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</si>
  <si>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</si>
  <si>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</si>
  <si>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</si>
  <si>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</si>
  <si>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</si>
  <si>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</si>
  <si>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</si>
  <si>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</si>
  <si>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</si>
  <si>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</si>
  <si>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</si>
  <si>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</si>
  <si>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</si>
  <si>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</si>
  <si>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</si>
  <si>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</si>
  <si>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</si>
  <si>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</si>
  <si>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</si>
  <si>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</si>
  <si>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</si>
  <si>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</si>
  <si>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</si>
  <si>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</si>
  <si>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</si>
  <si>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</si>
  <si>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</si>
  <si>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</si>
  <si>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</si>
  <si>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</si>
  <si>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</si>
  <si>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</si>
  <si>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</si>
  <si>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</si>
  <si>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</si>
  <si>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</si>
  <si>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</si>
  <si>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</si>
  <si>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</si>
  <si>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</si>
  <si>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</si>
  <si>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</si>
  <si>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</si>
  <si>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</si>
  <si>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</si>
  <si>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</si>
  <si>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</si>
  <si>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</si>
  <si>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</si>
  <si>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</si>
  <si>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</si>
  <si>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</si>
  <si>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</si>
  <si>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</si>
  <si>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</si>
  <si>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</si>
  <si>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</si>
  <si>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</si>
  <si>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</si>
  <si>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</si>
  <si>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</si>
  <si>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</si>
  <si>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</si>
  <si>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</si>
  <si>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</si>
  <si>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</si>
  <si>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</si>
  <si>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</si>
  <si>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</si>
  <si>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</si>
  <si>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</si>
  <si>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</si>
  <si>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</si>
  <si>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</si>
  <si>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</si>
  <si>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</si>
  <si>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</si>
  <si>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</si>
  <si>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</si>
  <si>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</si>
  <si>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</si>
  <si>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</si>
  <si>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</si>
  <si>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</si>
  <si>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</si>
  <si>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</si>
  <si>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</si>
  <si>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</si>
  <si>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</si>
  <si>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</si>
  <si>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</si>
  <si>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</si>
  <si>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</si>
  <si>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</si>
  <si>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</si>
  <si>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</si>
  <si>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</si>
  <si>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</si>
  <si>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</si>
  <si>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</si>
  <si>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</si>
  <si>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</si>
  <si>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</si>
  <si>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</si>
  <si>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</si>
  <si>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</si>
  <si>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</si>
  <si>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</si>
  <si>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</si>
  <si>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</si>
  <si>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</si>
  <si>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</si>
  <si>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</si>
  <si>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</si>
  <si>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</si>
  <si>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</si>
  <si>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</si>
  <si>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</si>
  <si>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</si>
  <si>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</si>
  <si>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</si>
  <si>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</si>
  <si>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</si>
  <si>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</si>
  <si>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</si>
  <si>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</si>
  <si>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</si>
  <si>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</si>
  <si>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</si>
  <si>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</si>
  <si>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</si>
  <si>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</si>
  <si>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</si>
  <si>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</si>
  <si>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</si>
  <si>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</si>
  <si>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</si>
  <si>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</si>
  <si>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</si>
  <si>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</si>
  <si>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</si>
  <si>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</si>
  <si>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</si>
  <si>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</si>
  <si>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</si>
  <si>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</si>
  <si>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</si>
  <si>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</si>
  <si>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</si>
  <si>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</si>
  <si>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</si>
  <si>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</si>
  <si>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</si>
  <si>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</si>
  <si>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</si>
  <si>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</si>
  <si>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</si>
  <si>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</si>
  <si>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</si>
  <si>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</si>
  <si>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</si>
  <si>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</si>
  <si>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</si>
  <si>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</si>
  <si>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</si>
  <si>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</si>
  <si>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</si>
  <si>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</si>
  <si>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</si>
  <si>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</si>
  <si>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</si>
  <si>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</si>
  <si>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</si>
  <si>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</si>
  <si>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</si>
  <si>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</si>
  <si>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</si>
  <si>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</si>
  <si>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</si>
  <si>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</si>
  <si>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</si>
  <si>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</si>
  <si>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</si>
  <si>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</si>
  <si>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</si>
  <si>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</si>
  <si>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</si>
  <si>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</si>
  <si>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</si>
  <si>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</si>
  <si>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</si>
  <si>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</si>
  <si>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</si>
  <si>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</si>
  <si>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</si>
  <si>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</si>
  <si>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</si>
  <si>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</si>
  <si>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</si>
  <si>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</si>
  <si>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</si>
  <si>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</si>
  <si>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</si>
  <si>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</si>
  <si>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</si>
  <si>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</si>
  <si>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</si>
  <si>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</si>
  <si>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</si>
  <si>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</si>
  <si>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</si>
  <si>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</si>
  <si>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</si>
  <si>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</si>
  <si>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</si>
  <si>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</si>
  <si>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</si>
  <si>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</si>
  <si>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</si>
  <si>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</si>
  <si>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</si>
  <si>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</si>
  <si>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</si>
  <si>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</si>
  <si>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</si>
  <si>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</si>
  <si>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</si>
  <si>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</si>
  <si>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</si>
  <si>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</si>
  <si>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</si>
  <si>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</si>
  <si>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</si>
  <si>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</si>
  <si>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</si>
  <si>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</si>
  <si>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</si>
  <si>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</si>
  <si>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</si>
  <si>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</si>
  <si>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</si>
  <si>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</si>
  <si>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</si>
  <si>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</si>
  <si>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</si>
  <si>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</si>
  <si>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</si>
  <si>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</si>
  <si>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</si>
  <si>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</si>
  <si>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</si>
  <si>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</si>
  <si>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</si>
  <si>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</si>
  <si>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</si>
  <si>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</si>
  <si>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</si>
  <si>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</si>
  <si>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</si>
  <si>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</si>
  <si>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</si>
  <si>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</si>
  <si>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</si>
  <si>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</si>
  <si>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</si>
  <si>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</si>
  <si>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</si>
  <si>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</si>
  <si>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</si>
  <si>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</si>
  <si>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</si>
  <si>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</si>
  <si>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</si>
  <si>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</si>
  <si>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</si>
  <si>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</si>
  <si>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</si>
  <si>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</si>
  <si>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</si>
  <si>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</si>
  <si>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</si>
  <si>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</si>
  <si>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</si>
  <si>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</si>
  <si>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</si>
  <si>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</si>
  <si>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</si>
  <si>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</si>
  <si>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</si>
  <si>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</si>
  <si>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</si>
  <si>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</si>
  <si>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</si>
  <si>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</si>
  <si>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</si>
  <si>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</si>
  <si>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</si>
  <si>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</si>
  <si>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</si>
  <si>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</si>
  <si>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</si>
  <si>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</si>
  <si>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</si>
  <si>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</si>
  <si>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</si>
  <si>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</si>
  <si>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</si>
  <si>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</si>
  <si>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</si>
  <si>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</si>
  <si>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</si>
  <si>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</si>
  <si>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</si>
  <si>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</si>
  <si>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</si>
  <si>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</si>
  <si>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</si>
  <si>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</si>
  <si>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</si>
  <si>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</si>
  <si>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</si>
  <si>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</si>
  <si>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</si>
  <si>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</si>
  <si>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</si>
  <si>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</si>
  <si>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</si>
  <si>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</si>
  <si>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</si>
  <si>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</si>
  <si>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</si>
  <si>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</si>
  <si>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</si>
  <si>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</si>
  <si>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</si>
  <si>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</si>
  <si>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</si>
  <si>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</si>
  <si>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</si>
  <si>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</si>
  <si>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</si>
  <si>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</si>
  <si>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</si>
  <si>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</si>
  <si>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</si>
  <si>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</si>
  <si>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</si>
  <si>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</si>
  <si>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</si>
  <si>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</si>
  <si>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</si>
  <si>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</si>
  <si>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</si>
  <si>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</si>
  <si>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</si>
  <si>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</si>
  <si>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</si>
  <si>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</si>
  <si>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</si>
  <si>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</si>
  <si>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</si>
  <si>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</si>
  <si>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</si>
  <si>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</si>
  <si>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</si>
  <si>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</si>
  <si>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</si>
  <si>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</si>
  <si>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</si>
  <si>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</si>
  <si>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</si>
  <si>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</si>
  <si>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</si>
  <si>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</si>
  <si>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</si>
  <si>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</si>
  <si>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</si>
  <si>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</si>
  <si>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</si>
  <si>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</si>
  <si>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</si>
  <si>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</si>
  <si>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</si>
  <si>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</si>
  <si>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</si>
  <si>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</si>
  <si>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</si>
  <si>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</si>
  <si>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</si>
  <si>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</si>
  <si>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</si>
  <si>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</si>
  <si>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</si>
  <si>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</si>
  <si>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</si>
  <si>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</si>
  <si>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</si>
  <si>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</si>
  <si>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</si>
  <si>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</si>
  <si>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</si>
  <si>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</si>
  <si>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</si>
  <si>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</si>
  <si>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</si>
  <si>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</si>
  <si>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</si>
  <si>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</si>
  <si>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</si>
  <si>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</si>
  <si>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</si>
  <si>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</si>
  <si>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</si>
  <si>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</si>
  <si>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</si>
  <si>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</si>
  <si>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</si>
  <si>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</si>
  <si>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</si>
  <si>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</si>
  <si>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</si>
  <si>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</si>
  <si>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</si>
  <si>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</si>
  <si>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</si>
  <si>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</si>
  <si>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</si>
  <si>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</si>
  <si>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</si>
  <si>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</si>
  <si>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</si>
  <si>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</si>
  <si>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</si>
  <si>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</si>
  <si>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</si>
  <si>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</si>
  <si>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</si>
  <si>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</si>
  <si>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</si>
  <si>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</si>
  <si>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</si>
  <si>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</si>
  <si>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</si>
  <si>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</si>
  <si>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</si>
  <si>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</si>
  <si>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</si>
  <si>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</si>
  <si>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</si>
  <si>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</si>
  <si>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</si>
  <si>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</si>
  <si>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</si>
  <si>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</si>
  <si>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</si>
  <si>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</si>
  <si>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</si>
  <si>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</si>
  <si>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</si>
  <si>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</si>
  <si>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</si>
  <si>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</si>
  <si>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</si>
  <si>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</si>
  <si>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</si>
  <si>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</si>
  <si>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</si>
  <si>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</si>
  <si>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</si>
  <si>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</si>
  <si>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</si>
  <si>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</si>
  <si>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</si>
  <si>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</si>
  <si>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</si>
  <si>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</si>
  <si>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</si>
  <si>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</si>
  <si>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</si>
  <si>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</si>
  <si>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</si>
  <si>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</si>
  <si>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</si>
  <si>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</si>
  <si>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</si>
  <si>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</si>
  <si>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</si>
  <si>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</si>
  <si>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</si>
  <si>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</si>
  <si>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</si>
  <si>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</si>
  <si>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</si>
  <si>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</si>
  <si>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</si>
  <si>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</si>
  <si>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</si>
  <si>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</si>
  <si>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</si>
  <si>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</si>
  <si>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</si>
  <si>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</si>
  <si>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</si>
  <si>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</si>
  <si>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</si>
  <si>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</si>
  <si>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</si>
  <si>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</si>
  <si>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</si>
  <si>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</si>
  <si>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</si>
  <si>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</si>
  <si>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</si>
  <si>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</si>
  <si>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</si>
  <si>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</si>
  <si>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</si>
  <si>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</si>
  <si>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</si>
  <si>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</si>
  <si>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</si>
  <si>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</si>
  <si>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</si>
  <si>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</si>
  <si>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</si>
  <si>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</si>
  <si>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</si>
  <si>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</si>
  <si>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</si>
  <si>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</si>
  <si>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</si>
  <si>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</si>
  <si>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</si>
  <si>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</si>
  <si>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</si>
  <si>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</si>
  <si>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</si>
  <si>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</si>
  <si>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</si>
  <si>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</si>
  <si>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</si>
  <si>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</si>
  <si>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</si>
  <si>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</si>
  <si>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</si>
  <si>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</si>
  <si>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</si>
  <si>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</si>
  <si>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</si>
  <si>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</si>
  <si>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</si>
  <si>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</si>
  <si>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</si>
  <si>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</si>
  <si>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</si>
  <si>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</si>
  <si>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</si>
  <si>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</si>
  <si>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</si>
  <si>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</si>
  <si>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</si>
  <si>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</si>
  <si>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</si>
  <si>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</si>
  <si>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</si>
  <si>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</si>
  <si>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</si>
  <si>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</si>
  <si>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</si>
  <si>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</si>
  <si>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</si>
  <si>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</si>
  <si>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</si>
  <si>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</si>
  <si>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</si>
  <si>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</si>
  <si>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</si>
  <si>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</si>
  <si>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</si>
  <si>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</si>
  <si>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</si>
  <si>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</si>
  <si>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</si>
  <si>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</si>
  <si>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</si>
  <si>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</si>
  <si>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</si>
  <si>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</si>
  <si>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</si>
  <si>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</si>
  <si>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</si>
  <si>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</si>
  <si>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</si>
  <si>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</si>
  <si>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</si>
  <si>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</si>
  <si>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</si>
  <si>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</si>
  <si>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</si>
  <si>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</si>
  <si>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</si>
  <si>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</si>
  <si>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</si>
  <si>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</si>
  <si>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</si>
  <si>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</si>
  <si>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</si>
  <si>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</si>
  <si>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</si>
  <si>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</si>
  <si>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</si>
  <si>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</si>
  <si>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</si>
  <si>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</si>
  <si>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</si>
  <si>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</si>
  <si>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</si>
  <si>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</si>
  <si>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</si>
  <si>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</si>
  <si>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</si>
  <si>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</si>
  <si>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</si>
  <si>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</si>
  <si>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</si>
  <si>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</si>
  <si>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</si>
  <si>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</si>
  <si>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</si>
  <si>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</si>
  <si>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</si>
  <si>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</si>
  <si>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</si>
  <si>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</si>
  <si>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</si>
  <si>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</si>
  <si>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</si>
  <si>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</si>
  <si>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</si>
  <si>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</si>
  <si>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</si>
  <si>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</si>
  <si>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</si>
  <si>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</si>
  <si>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</si>
  <si>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</si>
  <si>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</si>
  <si>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</si>
  <si>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</si>
  <si>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</si>
  <si>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</si>
  <si>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</si>
  <si>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</si>
  <si>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</si>
  <si>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</si>
  <si>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</si>
  <si>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</si>
  <si>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</si>
  <si>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</si>
  <si>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</si>
  <si>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</si>
  <si>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</si>
  <si>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</si>
  <si>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</si>
  <si>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</si>
  <si>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</si>
  <si>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</si>
  <si>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</si>
  <si>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</si>
  <si>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</si>
  <si>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</si>
  <si>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</si>
  <si>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</si>
  <si>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</si>
  <si>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</si>
  <si>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</si>
  <si>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</si>
  <si>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</si>
  <si>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</si>
  <si>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</si>
  <si>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</si>
  <si>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</si>
  <si>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</si>
  <si>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</si>
  <si>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</si>
  <si>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</si>
  <si>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</si>
  <si>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</si>
  <si>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</si>
  <si>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</si>
  <si>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</si>
  <si>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</si>
  <si>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</si>
  <si>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</si>
  <si>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</si>
  <si>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</si>
  <si>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</si>
  <si>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</si>
  <si>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</si>
  <si>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</si>
  <si>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</si>
  <si>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</si>
  <si>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</si>
  <si>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</si>
  <si>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</si>
  <si>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</si>
  <si>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</si>
  <si>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</si>
  <si>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</si>
  <si>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</si>
  <si>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</si>
  <si>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</si>
  <si>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</si>
  <si>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</si>
  <si>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</si>
  <si>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</si>
  <si>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</si>
  <si>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</si>
  <si>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</si>
  <si>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</si>
  <si>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</si>
  <si>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</si>
  <si>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</si>
  <si>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</si>
  <si>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</si>
  <si>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</si>
  <si>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</si>
  <si>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</si>
  <si>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</si>
  <si>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</si>
  <si>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</si>
  <si>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</si>
  <si>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</si>
  <si>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</si>
  <si>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</si>
  <si>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</si>
  <si>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</si>
  <si>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</si>
  <si>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</si>
  <si>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</si>
  <si>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</si>
  <si>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</si>
  <si>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</si>
  <si>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</si>
  <si>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</si>
  <si>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</si>
  <si>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</si>
  <si>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</si>
  <si>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</si>
  <si>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</si>
  <si>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</si>
  <si>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</si>
  <si>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</si>
  <si>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</si>
  <si>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</si>
  <si>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</si>
  <si>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</si>
  <si>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</si>
  <si>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</si>
  <si>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</si>
  <si>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</si>
  <si>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</si>
  <si>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</si>
  <si>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</si>
  <si>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</si>
  <si>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</si>
  <si>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</si>
  <si>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</si>
  <si>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</si>
  <si>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</si>
  <si>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</si>
  <si>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</si>
  <si>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</si>
  <si>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</si>
  <si>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</si>
  <si>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</si>
  <si>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</si>
  <si>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</si>
  <si>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</si>
  <si>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</si>
  <si>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</si>
  <si>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</si>
  <si>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</si>
  <si>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</si>
  <si>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</si>
  <si>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</si>
  <si>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</si>
  <si>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</si>
  <si>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</si>
  <si>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</si>
  <si>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</si>
  <si>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</si>
  <si>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</si>
  <si>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</si>
  <si>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</si>
  <si>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</si>
  <si>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</si>
  <si>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</si>
  <si>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</si>
  <si>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</si>
  <si>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</si>
  <si>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</si>
  <si>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</si>
  <si>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</si>
  <si>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</si>
  <si>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</si>
  <si>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</si>
  <si>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</si>
  <si>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</si>
  <si>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</si>
  <si>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</si>
  <si>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</si>
  <si>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</si>
  <si>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</si>
  <si>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</si>
  <si>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</si>
  <si>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</si>
  <si>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</si>
  <si>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</si>
  <si>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</si>
  <si>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</si>
  <si>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</si>
  <si>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</si>
  <si>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</si>
  <si>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</si>
  <si>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</si>
  <si>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</si>
  <si>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</si>
  <si>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</si>
  <si>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</si>
  <si>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</si>
  <si>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</si>
  <si>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</si>
  <si>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</si>
  <si>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</si>
  <si>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</si>
  <si>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</si>
  <si>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</si>
  <si>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</si>
  <si>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</si>
  <si>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</si>
  <si>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</si>
  <si>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</si>
  <si>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</si>
  <si>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</si>
  <si>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</si>
  <si>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</si>
  <si>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</si>
  <si>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</si>
  <si>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</si>
  <si>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</si>
  <si>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</si>
  <si>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</si>
  <si>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</si>
  <si>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</si>
  <si>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</si>
  <si>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</si>
  <si>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</si>
  <si>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</si>
  <si>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</si>
  <si>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</si>
  <si>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</si>
  <si>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</si>
  <si>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</si>
  <si>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</si>
  <si>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</si>
  <si>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</si>
  <si>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</si>
  <si>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</si>
  <si>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</si>
  <si>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</si>
  <si>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</si>
  <si>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</si>
  <si>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</si>
  <si>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</si>
  <si>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</si>
  <si>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</si>
  <si>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</si>
  <si>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</si>
  <si>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</si>
  <si>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</si>
  <si>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</si>
  <si>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</si>
  <si>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</si>
  <si>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</si>
  <si>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</si>
  <si>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</si>
  <si>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</si>
  <si>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</si>
  <si>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</si>
  <si>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</si>
  <si>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</si>
  <si>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</si>
  <si>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</si>
  <si>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</si>
  <si>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</si>
  <si>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</si>
  <si>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</si>
  <si>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</si>
  <si>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</si>
  <si>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</si>
  <si>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</si>
  <si>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</si>
  <si>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</si>
  <si>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</si>
  <si>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</si>
  <si>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</si>
  <si>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</si>
  <si>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</si>
  <si>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</si>
  <si>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</si>
  <si>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</si>
  <si>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</si>
  <si>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</si>
  <si>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</si>
  <si>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</si>
  <si>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</si>
  <si>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</si>
  <si>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</si>
  <si>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</si>
  <si>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</si>
  <si>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</si>
  <si>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</si>
  <si>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</si>
  <si>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</si>
  <si>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</si>
  <si>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</si>
  <si>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</si>
  <si>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</si>
  <si>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</si>
  <si>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</si>
  <si>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</si>
  <si>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</si>
  <si>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</si>
  <si>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</si>
  <si>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</si>
  <si>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</si>
  <si>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</si>
  <si>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</si>
  <si>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</si>
  <si>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</si>
  <si>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</si>
  <si>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</si>
  <si>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</si>
  <si>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</si>
  <si>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</si>
  <si>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</si>
  <si>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</si>
  <si>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</si>
  <si>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</si>
  <si>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</si>
  <si>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</si>
  <si>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</si>
  <si>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</si>
  <si>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</si>
  <si>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</si>
  <si>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</si>
  <si>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</si>
  <si>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</si>
  <si>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</si>
  <si>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</si>
  <si>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</si>
  <si>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</si>
  <si>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</si>
  <si>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</si>
  <si>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</si>
  <si>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</si>
  <si>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</si>
  <si>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</si>
  <si>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</si>
  <si>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</si>
  <si>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</si>
  <si>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</si>
  <si>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</si>
  <si>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</si>
  <si>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</si>
  <si>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</si>
  <si>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</si>
  <si>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</si>
  <si>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</si>
  <si>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</si>
  <si>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</si>
  <si>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</si>
  <si>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</si>
  <si>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</si>
  <si>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</si>
  <si>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</si>
  <si>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</si>
  <si>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</si>
  <si>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</si>
  <si>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</si>
  <si>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</si>
  <si>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</si>
  <si>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</si>
  <si>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</si>
  <si>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</si>
  <si>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</si>
  <si>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</si>
  <si>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</si>
  <si>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</si>
  <si>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</si>
  <si>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</si>
  <si>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</si>
  <si>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</si>
  <si>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</si>
  <si>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</si>
  <si>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</si>
  <si>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</si>
  <si>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</si>
  <si>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</si>
  <si>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</si>
  <si>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</si>
  <si>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</si>
  <si>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</si>
  <si>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</si>
  <si>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</si>
  <si>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</si>
  <si>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</si>
  <si>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</si>
  <si>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</si>
  <si>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</si>
  <si>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</si>
  <si>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</si>
  <si>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</si>
  <si>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</si>
  <si>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</si>
  <si>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</si>
  <si>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</si>
  <si>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</si>
  <si>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</si>
  <si>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</si>
  <si>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</si>
  <si>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</si>
  <si>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</si>
  <si>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</si>
  <si>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</si>
  <si>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</si>
  <si>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</si>
  <si>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</si>
  <si>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</si>
  <si>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</si>
  <si>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</si>
  <si>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</si>
  <si>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</si>
  <si>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</si>
  <si>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</si>
  <si>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</si>
  <si>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</si>
  <si>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</si>
  <si>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</si>
  <si>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</si>
  <si>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</si>
  <si>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</si>
  <si>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</si>
  <si>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</si>
  <si>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</si>
  <si>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</si>
  <si>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</si>
  <si>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</si>
  <si>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</si>
  <si>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</si>
  <si>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</si>
  <si>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</si>
  <si>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</si>
  <si>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</si>
  <si>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</si>
  <si>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</si>
  <si>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</si>
  <si>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</si>
  <si>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</si>
  <si>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</si>
  <si>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</si>
  <si>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</si>
  <si>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</si>
  <si>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</si>
  <si>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</si>
  <si>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</si>
  <si>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</si>
  <si>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</si>
  <si>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</si>
  <si>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</si>
  <si>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</si>
  <si>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</si>
  <si>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</si>
  <si>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</si>
  <si>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</si>
  <si>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</si>
  <si>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</si>
  <si>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</si>
  <si>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</si>
  <si>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</si>
  <si>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</si>
  <si>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</si>
  <si>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</si>
  <si>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</si>
  <si>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</si>
  <si>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</si>
  <si>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</si>
  <si>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</si>
  <si>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</si>
  <si>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</si>
  <si>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</si>
  <si>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</si>
  <si>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</si>
  <si>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</si>
  <si>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</si>
  <si>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</si>
  <si>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</si>
  <si>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</si>
  <si>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</si>
  <si>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</si>
  <si>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</si>
  <si>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</si>
  <si>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</si>
  <si>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</si>
  <si>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</si>
  <si>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</si>
  <si>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</si>
  <si>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</si>
  <si>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</si>
  <si>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</si>
  <si>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</si>
  <si>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</si>
  <si>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</si>
  <si>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</si>
  <si>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</si>
  <si>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</si>
  <si>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</si>
  <si>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</si>
  <si>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</si>
  <si>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</si>
  <si>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</si>
  <si>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</si>
  <si>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</si>
  <si>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</si>
  <si>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</si>
  <si>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</si>
  <si>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</si>
  <si>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</si>
  <si>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</si>
  <si>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</si>
  <si>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</si>
  <si>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</si>
  <si>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</si>
  <si>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</si>
  <si>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</si>
  <si>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</si>
  <si>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</si>
  <si>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</si>
  <si>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</si>
  <si>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</si>
  <si>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</si>
  <si>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</si>
  <si>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</si>
  <si>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</si>
  <si>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</si>
  <si>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</si>
  <si>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</si>
  <si>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</si>
  <si>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</si>
  <si>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</si>
  <si>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</si>
  <si>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</si>
  <si>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</si>
  <si>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</si>
  <si>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</si>
  <si>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</si>
  <si>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</si>
  <si>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</si>
  <si>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</si>
  <si>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</si>
  <si>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</si>
  <si>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</si>
  <si>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</si>
  <si>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</si>
  <si>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</si>
  <si>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</si>
  <si>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</si>
  <si>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</si>
  <si>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</si>
  <si>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</si>
  <si>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</si>
  <si>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</si>
  <si>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</si>
  <si>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</si>
  <si>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</si>
  <si>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</si>
  <si>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</si>
  <si>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</si>
  <si>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</si>
  <si>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</si>
  <si>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</si>
  <si>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</si>
  <si>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</si>
  <si>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</si>
  <si>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</si>
  <si>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</si>
  <si>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</si>
  <si>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</si>
  <si>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</si>
  <si>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</si>
  <si>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</si>
  <si>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</si>
  <si>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</si>
  <si>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</si>
  <si>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</si>
  <si>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</si>
  <si>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</si>
  <si>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</si>
  <si>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</si>
  <si>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</si>
  <si>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</si>
  <si>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</si>
  <si>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</si>
  <si>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</si>
  <si>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</si>
  <si>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</si>
  <si>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</si>
  <si>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</si>
  <si>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</si>
  <si>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</si>
  <si>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</si>
  <si>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</si>
  <si>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</si>
  <si>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</si>
  <si>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</si>
  <si>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</si>
  <si>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</si>
  <si>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</si>
  <si>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</si>
  <si>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</si>
  <si>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</si>
  <si>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</si>
  <si>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</si>
  <si>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</si>
  <si>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</si>
  <si>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</si>
  <si>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</si>
  <si>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</si>
  <si>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</si>
  <si>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</si>
  <si>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</si>
  <si>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</si>
  <si>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</si>
  <si>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</si>
  <si>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</si>
  <si>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</si>
  <si>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</si>
  <si>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</si>
  <si>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</si>
  <si>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</si>
  <si>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</si>
  <si>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</si>
  <si>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</si>
  <si>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</si>
  <si>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</si>
  <si>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</si>
  <si>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</si>
  <si>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</si>
  <si>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</si>
  <si>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</si>
  <si>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</si>
  <si>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</si>
  <si>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</si>
  <si>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</si>
  <si>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</si>
  <si>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</si>
  <si>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</si>
  <si>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</si>
  <si>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</si>
  <si>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</si>
  <si>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</si>
  <si>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</si>
  <si>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</si>
  <si>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</si>
  <si>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</si>
  <si>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</si>
  <si>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</si>
  <si>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</si>
  <si>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</si>
  <si>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</si>
  <si>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</si>
  <si>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</si>
  <si>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</si>
  <si>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</si>
  <si>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</si>
  <si>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</si>
  <si>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</si>
  <si>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</si>
  <si>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</si>
  <si>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</si>
  <si>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</si>
  <si>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</si>
  <si>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</si>
  <si>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</si>
  <si>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</si>
  <si>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</si>
  <si>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</si>
  <si>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</si>
  <si>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</si>
  <si>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</si>
  <si>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</si>
  <si>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</si>
  <si>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</si>
  <si>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</si>
  <si>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</si>
  <si>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</si>
  <si>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</si>
  <si>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</si>
  <si>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</si>
  <si>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</si>
  <si>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</si>
  <si>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</si>
  <si>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</si>
  <si>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</si>
  <si>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</si>
  <si>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</si>
  <si>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</si>
  <si>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</si>
  <si>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</si>
  <si>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</si>
  <si>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</si>
  <si>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</si>
  <si>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</si>
  <si>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</si>
  <si>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</si>
  <si>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</si>
  <si>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</si>
  <si>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</si>
  <si>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</si>
  <si>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</si>
  <si>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</si>
  <si>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</si>
  <si>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</si>
  <si>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</si>
  <si>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</si>
  <si>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</si>
  <si>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</si>
  <si>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</si>
  <si>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</si>
  <si>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</si>
  <si>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</si>
  <si>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</si>
  <si>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</si>
  <si>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</si>
  <si>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</si>
  <si>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</si>
  <si>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</si>
  <si>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</si>
  <si>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</si>
  <si>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</si>
  <si>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</si>
  <si>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</si>
  <si>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</si>
  <si>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</si>
  <si>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</si>
  <si>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</si>
  <si>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</si>
  <si>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</si>
  <si>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</si>
  <si>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</si>
  <si>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</si>
  <si>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</si>
  <si>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</si>
  <si>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</si>
  <si>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</si>
  <si>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</si>
  <si>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</si>
  <si>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</si>
  <si>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</si>
  <si>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</si>
  <si>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</si>
  <si>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</si>
  <si>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</si>
  <si>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</si>
  <si>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</si>
  <si>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</si>
  <si>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</si>
  <si>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</si>
  <si>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</si>
  <si>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</si>
  <si>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</si>
  <si>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</si>
  <si>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</si>
  <si>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</si>
  <si>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</si>
  <si>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</si>
  <si>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</si>
  <si>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</si>
  <si>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</si>
  <si>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</si>
  <si>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</si>
  <si>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</si>
  <si>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</si>
  <si>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</si>
  <si>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</si>
  <si>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</si>
  <si>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</si>
  <si>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</si>
  <si>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</si>
  <si>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</si>
  <si>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</si>
  <si>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</si>
  <si>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</si>
  <si>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</si>
  <si>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</si>
  <si>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</si>
  <si>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</si>
  <si>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</si>
  <si>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</si>
  <si>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</si>
  <si>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</si>
  <si>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</si>
  <si>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</si>
  <si>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</si>
  <si>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</si>
  <si>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</si>
  <si>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</si>
  <si>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</si>
  <si>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</si>
  <si>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</si>
  <si>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</si>
  <si>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</si>
  <si>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</si>
  <si>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</si>
  <si>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</si>
  <si>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</si>
  <si>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</si>
  <si>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</si>
  <si>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</si>
  <si>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</si>
  <si>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</si>
  <si>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</si>
  <si>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</si>
  <si>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</si>
  <si>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</si>
  <si>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</si>
  <si>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</si>
  <si>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</si>
  <si>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</si>
  <si>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</si>
  <si>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</si>
  <si>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</si>
  <si>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</si>
  <si>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</si>
  <si>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</si>
  <si>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</si>
  <si>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</si>
  <si>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</si>
  <si>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</si>
  <si>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</si>
  <si>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</si>
  <si>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</si>
  <si>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</si>
  <si>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</si>
  <si>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</si>
  <si>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</si>
  <si>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</si>
  <si>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</si>
  <si>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</si>
  <si>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</si>
  <si>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</si>
  <si>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</si>
  <si>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</si>
  <si>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</si>
  <si>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</si>
  <si>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</si>
  <si>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</si>
  <si>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</si>
  <si>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</si>
  <si>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</si>
  <si>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</si>
  <si>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</si>
  <si>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</si>
  <si>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</si>
  <si>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</si>
  <si>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</si>
  <si>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</si>
  <si>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</si>
  <si>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</si>
  <si>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</si>
  <si>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</si>
  <si>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</si>
  <si>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</si>
  <si>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</si>
  <si>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</si>
  <si>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</si>
  <si>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</si>
  <si>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</si>
  <si>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</si>
  <si>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</si>
  <si>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</si>
  <si>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</si>
  <si>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</si>
  <si>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</si>
  <si>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</si>
  <si>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</si>
  <si>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</si>
  <si>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</si>
  <si>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</si>
  <si>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</si>
  <si>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</si>
  <si>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</si>
  <si>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</si>
  <si>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</si>
  <si>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</si>
  <si>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</si>
  <si>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</si>
  <si>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</si>
  <si>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</si>
  <si>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</si>
  <si>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</si>
  <si>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</si>
  <si>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</si>
  <si>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</si>
  <si>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</si>
  <si>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</si>
  <si>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</si>
  <si>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</si>
  <si>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</si>
  <si>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</si>
  <si>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</si>
  <si>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</si>
  <si>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</si>
  <si>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</si>
  <si>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</si>
  <si>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</si>
  <si>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</si>
  <si>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</si>
  <si>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</si>
  <si>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</si>
  <si>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</si>
  <si>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</si>
  <si>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</si>
  <si>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</si>
  <si>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</si>
  <si>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</si>
  <si>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</si>
  <si>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</si>
  <si>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</si>
  <si>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</si>
  <si>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</si>
  <si>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</si>
  <si>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</si>
  <si>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</si>
  <si>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</si>
  <si>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</si>
  <si>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</si>
  <si>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</si>
  <si>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</si>
  <si>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</si>
  <si>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</si>
  <si>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</si>
  <si>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</si>
  <si>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</si>
  <si>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</si>
  <si>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</si>
  <si>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</si>
  <si>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</si>
  <si>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</si>
  <si>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</si>
  <si>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</si>
  <si>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</si>
  <si>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</si>
  <si>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</si>
  <si>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</si>
  <si>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</si>
  <si>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</si>
  <si>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</si>
  <si>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</si>
  <si>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</si>
  <si>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</si>
  <si>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</si>
  <si>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</si>
  <si>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</si>
  <si>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</si>
  <si>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</si>
  <si>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</si>
  <si>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</si>
  <si>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</si>
  <si>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</si>
  <si>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</si>
  <si>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</si>
  <si>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</si>
  <si>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</si>
  <si>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</si>
  <si>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</si>
  <si>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</si>
  <si>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</si>
  <si>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</si>
  <si>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</si>
  <si>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</si>
  <si>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</si>
  <si>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</si>
  <si>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</si>
  <si>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</si>
  <si>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</si>
  <si>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</si>
  <si>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</si>
  <si>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</si>
  <si>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</si>
  <si>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</si>
  <si>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</si>
  <si>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</si>
  <si>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</si>
  <si>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</si>
  <si>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</si>
  <si>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</si>
  <si>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</si>
  <si>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</si>
  <si>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</si>
  <si>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</si>
  <si>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</si>
  <si>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</si>
  <si>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</si>
  <si>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</si>
  <si>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</si>
  <si>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</si>
  <si>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</si>
  <si>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</si>
  <si>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</si>
  <si>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</si>
  <si>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</si>
  <si>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</si>
  <si>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</si>
  <si>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</si>
  <si>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</si>
  <si>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</si>
  <si>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</si>
  <si>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</si>
  <si>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</si>
  <si>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</si>
  <si>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</si>
  <si>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</si>
  <si>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</si>
  <si>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</si>
  <si>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</si>
  <si>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</si>
  <si>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</si>
  <si>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</si>
  <si>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</si>
  <si>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</si>
  <si>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</si>
  <si>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</si>
  <si>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</si>
  <si>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</si>
  <si>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</si>
  <si>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</si>
  <si>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</si>
  <si>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</si>
  <si>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</si>
  <si>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</si>
  <si>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</si>
  <si>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</si>
  <si>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</si>
  <si>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</si>
  <si>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</si>
  <si>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</si>
  <si>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</si>
  <si>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</si>
  <si>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</si>
  <si>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</si>
  <si>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</si>
  <si>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</si>
  <si>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</si>
  <si>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</si>
  <si>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</si>
  <si>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</si>
  <si>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</si>
  <si>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</si>
  <si>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</si>
  <si>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</si>
  <si>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</si>
  <si>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</si>
  <si>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</si>
  <si>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</si>
  <si>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</si>
  <si>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</si>
  <si>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</si>
  <si>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</si>
  <si>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</si>
  <si>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</si>
  <si>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</si>
  <si>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</si>
  <si>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</si>
  <si>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</si>
  <si>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</si>
  <si>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</si>
  <si>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</si>
  <si>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</si>
  <si>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</si>
  <si>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</si>
  <si>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</si>
  <si>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</si>
  <si>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</si>
  <si>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</si>
  <si>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</si>
  <si>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</si>
  <si>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</si>
  <si>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</si>
  <si>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</si>
  <si>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</si>
  <si>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</si>
  <si>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</si>
  <si>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</si>
  <si>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</si>
  <si>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</si>
  <si>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</si>
  <si>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</si>
  <si>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</si>
  <si>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</si>
  <si>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</si>
  <si>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</si>
  <si>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</si>
  <si>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</si>
  <si>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</si>
  <si>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</si>
  <si>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</si>
  <si>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</si>
  <si>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</si>
  <si>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</si>
  <si>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</si>
  <si>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</si>
  <si>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</si>
  <si>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</si>
  <si>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</si>
  <si>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</si>
  <si>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</si>
  <si>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</si>
  <si>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</si>
  <si>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</si>
  <si>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</si>
  <si>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</si>
  <si>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</si>
  <si>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</si>
  <si>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</si>
  <si>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</si>
  <si>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</si>
  <si>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</si>
  <si>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</si>
  <si>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</si>
  <si>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</si>
  <si>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</si>
  <si>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</si>
  <si>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</si>
  <si>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</si>
  <si>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</si>
  <si>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</si>
  <si>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</si>
  <si>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</si>
  <si>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</si>
  <si>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</si>
  <si>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</si>
  <si>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</si>
  <si>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</si>
  <si>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</si>
  <si>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</si>
  <si>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</si>
  <si>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</si>
  <si>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</si>
  <si>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</si>
  <si>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</si>
  <si>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</si>
  <si>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</si>
  <si>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</si>
  <si>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</si>
  <si>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</si>
  <si>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</si>
  <si>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</si>
  <si>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</si>
  <si>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</si>
  <si>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</si>
  <si>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</si>
  <si>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</si>
  <si>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</si>
  <si>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</si>
  <si>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</si>
  <si>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</si>
  <si>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</si>
  <si>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</si>
  <si>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</si>
  <si>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</si>
  <si>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</si>
  <si>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</si>
  <si>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</si>
  <si>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</si>
  <si>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</si>
  <si>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</si>
  <si>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</si>
  <si>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</si>
  <si>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</si>
  <si>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</si>
  <si>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</si>
  <si>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</si>
  <si>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</si>
  <si>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</si>
  <si>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</si>
  <si>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</si>
  <si>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</si>
  <si>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</si>
  <si>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</si>
  <si>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</si>
  <si>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</si>
  <si>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</si>
  <si>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</si>
  <si>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</si>
  <si>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</si>
  <si>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</si>
  <si>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</si>
  <si>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</si>
  <si>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</si>
  <si>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</si>
  <si>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</si>
  <si>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</si>
  <si>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</si>
  <si>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</si>
  <si>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</si>
  <si>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</si>
  <si>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</si>
  <si>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</si>
  <si>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</si>
  <si>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</si>
  <si>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</si>
  <si>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</si>
  <si>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</si>
  <si>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</si>
  <si>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</si>
  <si>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</si>
  <si>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</si>
  <si>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</si>
  <si>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</si>
  <si>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</si>
  <si>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</si>
  <si>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</si>
  <si>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</si>
  <si>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</si>
  <si>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</si>
  <si>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</si>
  <si>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</si>
  <si>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</si>
  <si>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</si>
  <si>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</si>
  <si>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</si>
  <si>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</si>
  <si>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</si>
  <si>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</si>
  <si>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</si>
  <si>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</si>
  <si>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</si>
  <si>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</si>
  <si>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</si>
  <si>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</si>
  <si>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</si>
  <si>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</si>
  <si>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</si>
  <si>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</si>
  <si>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</si>
  <si>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</si>
  <si>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</si>
  <si>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</si>
  <si>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</si>
  <si>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</si>
  <si>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</si>
  <si>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</si>
  <si>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</si>
  <si>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</si>
  <si>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</si>
  <si>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</si>
  <si>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</si>
  <si>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</si>
  <si>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</si>
  <si>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</si>
  <si>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</si>
  <si>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</si>
  <si>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</si>
  <si>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</si>
  <si>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</si>
  <si>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</si>
  <si>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</si>
  <si>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</si>
  <si>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</si>
  <si>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</si>
  <si>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</si>
  <si>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</si>
  <si>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</si>
  <si>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</si>
  <si>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</si>
  <si>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</si>
  <si>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</si>
  <si>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</si>
  <si>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</si>
  <si>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</si>
  <si>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</si>
  <si>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</si>
  <si>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</si>
  <si>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</si>
  <si>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</si>
  <si>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</si>
  <si>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</si>
  <si>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</si>
  <si>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</si>
  <si>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</si>
  <si>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</si>
  <si>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</si>
  <si>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</si>
  <si>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</si>
  <si>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</si>
  <si>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</si>
  <si>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</si>
  <si>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</si>
  <si>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</si>
  <si>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</si>
  <si>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</si>
  <si>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</si>
  <si>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</si>
  <si>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</si>
  <si>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</si>
  <si>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</si>
  <si>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</si>
  <si>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</si>
  <si>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</si>
  <si>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</si>
  <si>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</si>
  <si>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</si>
  <si>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</si>
  <si>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</si>
  <si>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</si>
  <si>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</si>
  <si>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</si>
  <si>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</si>
  <si>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</si>
  <si>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</si>
  <si>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</si>
  <si>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</si>
  <si>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</si>
  <si>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</si>
  <si>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</si>
  <si>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</si>
  <si>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</si>
  <si>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</si>
  <si>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</si>
  <si>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</si>
  <si>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</si>
  <si>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</si>
  <si>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</si>
  <si>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</si>
  <si>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</si>
  <si>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</si>
  <si>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</si>
  <si>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</si>
  <si>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</si>
  <si>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</si>
  <si>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</si>
  <si>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</si>
  <si>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</si>
  <si>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</si>
  <si>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</si>
  <si>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</si>
  <si>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</si>
  <si>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</si>
  <si>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</si>
  <si>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</si>
  <si>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</si>
  <si>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</si>
  <si>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</si>
  <si>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</si>
  <si>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</si>
  <si>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</si>
  <si>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</si>
  <si>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</si>
  <si>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</si>
  <si>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</si>
  <si>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</si>
  <si>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</si>
  <si>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</si>
  <si>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</si>
  <si>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</si>
  <si>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</si>
  <si>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</si>
  <si>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</si>
  <si>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</si>
  <si>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</si>
  <si>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</si>
  <si>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</si>
  <si>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</si>
  <si>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</si>
  <si>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</si>
  <si>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</si>
  <si>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</si>
  <si>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</si>
  <si>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</si>
  <si>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</si>
  <si>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</si>
  <si>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</si>
  <si>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</si>
  <si>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</si>
  <si>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</si>
  <si>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</si>
  <si>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</si>
  <si>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</si>
  <si>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</si>
  <si>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</si>
  <si>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</si>
  <si>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</si>
  <si>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</si>
  <si>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</si>
  <si>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</si>
  <si>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</si>
  <si>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</si>
  <si>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</si>
  <si>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</si>
  <si>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</si>
  <si>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</si>
  <si>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</si>
  <si>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</si>
  <si>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</si>
  <si>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</si>
  <si>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</si>
  <si>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</si>
  <si>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</si>
  <si>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</si>
  <si>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</si>
  <si>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</si>
  <si>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</si>
  <si>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</si>
  <si>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</si>
  <si>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</si>
  <si>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</si>
  <si>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</si>
  <si>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</si>
  <si>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</si>
  <si>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</si>
  <si>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</si>
  <si>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</si>
  <si>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</si>
  <si>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</si>
  <si>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</si>
  <si>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</si>
  <si>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</si>
  <si>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</si>
  <si>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</si>
  <si>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</si>
  <si>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</si>
  <si>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</si>
  <si>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</si>
  <si>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</si>
  <si>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</si>
  <si>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</si>
  <si>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</si>
  <si>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</si>
  <si>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</si>
  <si>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</si>
  <si>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</si>
  <si>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</si>
  <si>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</si>
  <si>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</si>
  <si>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</si>
  <si>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</si>
  <si>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</si>
  <si>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</si>
  <si>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</si>
  <si>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</si>
  <si>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</si>
  <si>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</si>
  <si>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</si>
  <si>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</si>
  <si>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</si>
  <si>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</si>
  <si>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</si>
  <si>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</si>
  <si>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</si>
  <si>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</si>
  <si>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</si>
  <si>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</si>
  <si>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</si>
  <si>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</si>
  <si>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</si>
  <si>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</si>
  <si>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</si>
  <si>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</si>
  <si>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</si>
  <si>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</si>
  <si>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</si>
  <si>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</si>
  <si>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</si>
  <si>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</si>
  <si>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</si>
  <si>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</si>
  <si>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</si>
  <si>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</si>
  <si>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</si>
  <si>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</si>
  <si>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</si>
  <si>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</si>
  <si>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</si>
  <si>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</si>
  <si>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</si>
  <si>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</si>
  <si>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</si>
  <si>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</si>
  <si>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</si>
  <si>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</si>
  <si>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</si>
  <si>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</si>
  <si>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</si>
  <si>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</si>
  <si>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</si>
  <si>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</si>
  <si>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</si>
  <si>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</si>
  <si>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</si>
  <si>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</si>
  <si>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</si>
  <si>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</si>
  <si>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</si>
  <si>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</si>
  <si>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</si>
  <si>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</si>
  <si>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</si>
  <si>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</si>
  <si>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</si>
  <si>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</si>
  <si>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</si>
  <si>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</si>
  <si>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</si>
  <si>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</si>
  <si>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</si>
  <si>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</si>
  <si>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</si>
  <si>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</si>
  <si>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</si>
  <si>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</si>
  <si>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</si>
  <si>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</si>
  <si>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</si>
  <si>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</si>
  <si>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</si>
  <si>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</si>
  <si>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</si>
  <si>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</si>
  <si>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</si>
  <si>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</si>
  <si>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</si>
  <si>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</si>
  <si>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</si>
  <si>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</si>
  <si>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</si>
  <si>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</si>
  <si>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</si>
  <si>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</si>
  <si>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</si>
  <si>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</si>
  <si>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</si>
  <si>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</si>
  <si>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</si>
  <si>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</si>
  <si>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</si>
  <si>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</si>
  <si>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</si>
  <si>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</si>
  <si>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</si>
  <si>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</si>
  <si>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</si>
  <si>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</si>
  <si>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</si>
  <si>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</si>
  <si>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</si>
  <si>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</si>
  <si>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</si>
  <si>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</si>
  <si>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</si>
  <si>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</si>
  <si>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</si>
  <si>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</si>
  <si>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</si>
  <si>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</si>
  <si>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</si>
  <si>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</si>
  <si>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</si>
  <si>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</si>
  <si>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</si>
  <si>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</si>
  <si>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</si>
  <si>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</si>
  <si>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</si>
  <si>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</si>
  <si>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</si>
  <si>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</si>
  <si>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</si>
  <si>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</si>
  <si>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</si>
  <si>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</si>
  <si>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</si>
  <si>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</si>
  <si>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</si>
  <si>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</si>
  <si>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</si>
  <si>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</si>
  <si>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</si>
  <si>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</si>
  <si>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</si>
  <si>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</si>
  <si>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</si>
  <si>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</si>
  <si>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</si>
  <si>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</si>
  <si>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</si>
  <si>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</si>
  <si>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</si>
  <si>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</si>
  <si>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</si>
  <si>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</si>
  <si>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</si>
  <si>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</si>
  <si>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</si>
  <si>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</si>
  <si>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</si>
  <si>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</si>
  <si>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</si>
  <si>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</si>
  <si>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</si>
  <si>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</si>
  <si>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</si>
  <si>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</si>
  <si>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</si>
  <si>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</si>
  <si>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</si>
  <si>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</si>
  <si>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</si>
  <si>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</si>
  <si>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</si>
  <si>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</si>
  <si>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</si>
  <si>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</si>
  <si>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</si>
  <si>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</si>
  <si>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</si>
  <si>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</si>
  <si>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</si>
  <si>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</si>
  <si>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</si>
  <si>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</si>
  <si>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</si>
  <si>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</si>
  <si>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</si>
  <si>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</si>
  <si>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</si>
  <si>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</si>
  <si>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</si>
  <si>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</si>
  <si>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</si>
  <si>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</si>
  <si>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</si>
  <si>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</si>
  <si>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</si>
  <si>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</si>
  <si>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</si>
  <si>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</si>
  <si>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</si>
  <si>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</si>
  <si>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</si>
  <si>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</si>
  <si>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</si>
  <si>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</si>
  <si>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</si>
  <si>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</si>
  <si>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</si>
  <si>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</si>
  <si>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</si>
  <si>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</si>
  <si>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</si>
  <si>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</si>
  <si>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</si>
  <si>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</si>
  <si>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</si>
  <si>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</si>
  <si>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</si>
  <si>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</si>
  <si>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</si>
  <si>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</si>
  <si>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</si>
  <si>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</si>
  <si>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</si>
  <si>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</si>
  <si>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</si>
  <si>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</si>
  <si>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</si>
  <si>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</si>
  <si>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</si>
  <si>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</si>
  <si>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</si>
  <si>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</si>
  <si>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</si>
  <si>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</si>
  <si>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</si>
  <si>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</si>
  <si>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</si>
  <si>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</si>
  <si>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</si>
  <si>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</si>
  <si>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</si>
  <si>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</si>
  <si>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</si>
  <si>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</si>
  <si>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</si>
  <si>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</si>
  <si>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</si>
  <si>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</si>
  <si>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</si>
  <si>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</si>
  <si>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</si>
  <si>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</si>
  <si>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</si>
  <si>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</si>
  <si>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</si>
  <si>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</si>
  <si>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</si>
  <si>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</si>
  <si>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</si>
  <si>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</si>
  <si>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</si>
  <si>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</si>
  <si>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</si>
  <si>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</si>
  <si>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</si>
  <si>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</si>
  <si>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</si>
  <si>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</si>
  <si>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</si>
  <si>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</si>
  <si>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</si>
  <si>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</si>
  <si>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</si>
  <si>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</si>
  <si>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</si>
  <si>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</si>
  <si>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</si>
  <si>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</si>
  <si>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</si>
  <si>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</si>
  <si>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</si>
  <si>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</si>
  <si>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</si>
  <si>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</si>
  <si>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</si>
  <si>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</si>
  <si>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</si>
  <si>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</si>
  <si>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</si>
  <si>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</si>
  <si>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</si>
  <si>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</si>
  <si>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</si>
  <si>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</si>
  <si>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</si>
  <si>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</si>
  <si>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</si>
  <si>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</si>
  <si>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</si>
  <si>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</si>
  <si>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</si>
  <si>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</si>
  <si>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</si>
  <si>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</si>
  <si>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</si>
  <si>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</si>
  <si>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</si>
  <si>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</si>
  <si>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</si>
  <si>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</si>
  <si>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</si>
  <si>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</si>
  <si>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</si>
  <si>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</si>
  <si>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</si>
  <si>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</si>
  <si>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</si>
  <si>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</si>
  <si>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</si>
  <si>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</si>
  <si>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</si>
  <si>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</si>
  <si>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</si>
  <si>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</si>
  <si>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</si>
  <si>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</si>
  <si>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</si>
  <si>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</si>
  <si>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</si>
  <si>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</si>
  <si>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</si>
  <si>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</si>
  <si>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</si>
  <si>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</si>
  <si>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</si>
  <si>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</si>
  <si>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</si>
  <si>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</si>
  <si>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</si>
  <si>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</si>
  <si>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</si>
  <si>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</si>
  <si>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</si>
  <si>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</si>
  <si>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</si>
  <si>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</si>
  <si>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</si>
  <si>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</si>
  <si>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</si>
  <si>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</si>
  <si>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</si>
  <si>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</si>
  <si>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</si>
  <si>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</si>
  <si>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</si>
  <si>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</si>
  <si>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</si>
  <si>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</si>
  <si>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</si>
  <si>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</si>
  <si>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</si>
  <si>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</si>
  <si>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</si>
  <si>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</si>
  <si>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</si>
  <si>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</si>
  <si>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</si>
  <si>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</si>
  <si>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</si>
  <si>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</si>
  <si>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</si>
  <si>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</si>
  <si>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</si>
  <si>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</si>
  <si>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</si>
  <si>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</si>
  <si>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</si>
  <si>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</si>
  <si>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</si>
  <si>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</si>
  <si>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</si>
  <si>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</si>
  <si>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</si>
  <si>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</si>
  <si>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</si>
  <si>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</si>
  <si>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</si>
  <si>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</si>
  <si>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</si>
  <si>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</si>
  <si>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</si>
  <si>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</si>
  <si>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</si>
  <si>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</si>
  <si>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</si>
  <si>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</si>
  <si>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</si>
  <si>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</si>
  <si>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</si>
  <si>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</si>
  <si>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</si>
  <si>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</si>
  <si>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</si>
  <si>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</si>
  <si>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</si>
  <si>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</si>
  <si>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</si>
  <si>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</si>
  <si>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</si>
  <si>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</si>
  <si>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</si>
  <si>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</si>
  <si>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</si>
  <si>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</si>
  <si>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</si>
  <si>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</si>
  <si>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</si>
  <si>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</si>
  <si>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</si>
  <si>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</si>
  <si>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</si>
  <si>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</si>
  <si>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</si>
  <si>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</si>
  <si>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</si>
  <si>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</si>
  <si>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</si>
  <si>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</si>
  <si>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</si>
  <si>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</si>
  <si>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</si>
  <si>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</si>
  <si>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</si>
  <si>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</si>
  <si>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</si>
  <si>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</si>
  <si>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</si>
  <si>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</si>
  <si>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</si>
  <si>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</si>
  <si>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</si>
  <si>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</si>
  <si>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</si>
  <si>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</si>
  <si>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</si>
  <si>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</si>
  <si>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</si>
  <si>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</si>
  <si>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</si>
  <si>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</si>
  <si>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</si>
  <si>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</si>
  <si>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</si>
  <si>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</si>
  <si>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</si>
  <si>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</si>
  <si>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</si>
  <si>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</si>
  <si>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</si>
  <si>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</si>
  <si>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</si>
  <si>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</si>
  <si>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</si>
  <si>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</si>
  <si>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</si>
  <si>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</si>
  <si>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</si>
  <si>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</si>
  <si>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</si>
  <si>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</si>
  <si>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</si>
  <si>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</si>
  <si>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</si>
  <si>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</si>
  <si>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</si>
  <si>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</si>
  <si>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</si>
  <si>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</si>
  <si>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</si>
  <si>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</si>
  <si>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</si>
  <si>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</si>
  <si>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</si>
  <si>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</si>
  <si>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</si>
  <si>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</si>
  <si>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</si>
  <si>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</si>
  <si>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</si>
  <si>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</si>
  <si>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</si>
  <si>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</si>
  <si>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</si>
  <si>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</si>
  <si>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</si>
  <si>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</si>
  <si>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</si>
  <si>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</si>
  <si>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</si>
  <si>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</si>
  <si>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</si>
  <si>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</si>
  <si>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</si>
  <si>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</si>
  <si>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</si>
  <si>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</si>
  <si>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</si>
  <si>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</si>
  <si>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</si>
  <si>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</si>
  <si>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</si>
  <si>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</si>
  <si>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</si>
  <si>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</si>
  <si>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</si>
  <si>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</si>
  <si>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</si>
  <si>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</si>
  <si>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</si>
  <si>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</si>
  <si>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</si>
  <si>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</si>
  <si>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</si>
  <si>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</si>
  <si>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</si>
  <si>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</si>
  <si>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</si>
  <si>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</si>
  <si>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</si>
  <si>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</si>
  <si>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</si>
  <si>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</si>
  <si>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</si>
  <si>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</si>
  <si>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</si>
  <si>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</si>
  <si>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</si>
  <si>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</si>
  <si>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</si>
  <si>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</si>
  <si>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</si>
  <si>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</si>
  <si>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</si>
  <si>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</si>
  <si>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</si>
  <si>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</si>
  <si>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</si>
  <si>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</si>
  <si>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</si>
  <si>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</si>
  <si>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</si>
  <si>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</si>
  <si>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</si>
  <si>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</si>
  <si>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</si>
  <si>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</si>
  <si>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</si>
  <si>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</si>
  <si>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</si>
  <si>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</si>
  <si>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</si>
  <si>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</si>
  <si>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</si>
  <si>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</si>
  <si>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</si>
  <si>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</si>
  <si>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</si>
  <si>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</si>
  <si>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</si>
  <si>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</si>
  <si>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</si>
  <si>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</si>
  <si>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</si>
  <si>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</si>
  <si>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</si>
  <si>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</si>
  <si>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</si>
  <si>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</si>
  <si>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</si>
  <si>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</si>
  <si>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</si>
  <si>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</si>
  <si>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</si>
  <si>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</si>
  <si>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</si>
  <si>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</si>
  <si>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</si>
  <si>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</si>
  <si>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</si>
  <si>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</si>
  <si>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</si>
  <si>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</si>
  <si>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</si>
  <si>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</si>
  <si>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</si>
  <si>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</si>
  <si>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</si>
  <si>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</si>
  <si>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</si>
  <si>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</si>
  <si>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</si>
  <si>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</si>
  <si>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</si>
  <si>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</si>
  <si>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</si>
  <si>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</si>
  <si>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</si>
  <si>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</si>
  <si>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</si>
  <si>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</si>
  <si>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</si>
  <si>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</si>
  <si>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</si>
  <si>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</si>
  <si>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</si>
  <si>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</si>
  <si>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</si>
  <si>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</si>
  <si>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</si>
  <si>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</si>
  <si>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</si>
  <si>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</si>
  <si>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</si>
  <si>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</si>
  <si>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</si>
  <si>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</si>
  <si>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</si>
  <si>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</si>
  <si>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</si>
  <si>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</si>
  <si>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</si>
  <si>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</si>
  <si>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</si>
  <si>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</si>
  <si>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</si>
  <si>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</si>
  <si>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</si>
  <si>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</si>
  <si>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</si>
  <si>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</si>
  <si>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</si>
  <si>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</si>
  <si>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</si>
  <si>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</si>
  <si>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</si>
  <si>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</si>
  <si>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</si>
  <si>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</si>
  <si>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</si>
  <si>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</si>
  <si>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</si>
  <si>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</si>
  <si>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</si>
  <si>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</si>
  <si>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</si>
  <si>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</si>
  <si>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</si>
  <si>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</si>
  <si>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</si>
  <si>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</si>
  <si>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</si>
  <si>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</si>
  <si>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</si>
  <si>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</si>
  <si>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</si>
  <si>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</si>
  <si>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</si>
  <si>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</si>
  <si>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</si>
  <si>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</si>
  <si>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</si>
  <si>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</si>
  <si>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</si>
  <si>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</si>
  <si>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</si>
  <si>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</si>
  <si>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</si>
  <si>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</si>
  <si>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</si>
  <si>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</si>
  <si>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</si>
  <si>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</si>
  <si>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</si>
  <si>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</si>
  <si>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</si>
  <si>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</si>
  <si>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</si>
  <si>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</si>
  <si>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</si>
  <si>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</si>
  <si>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</si>
  <si>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</si>
  <si>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</si>
  <si>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</si>
  <si>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</si>
  <si>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</si>
  <si>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</si>
  <si>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</si>
  <si>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</si>
  <si>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</si>
  <si>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</si>
  <si>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</si>
  <si>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</si>
  <si>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</si>
  <si>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</si>
  <si>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</si>
  <si>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</si>
  <si>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</si>
  <si>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</si>
  <si>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</si>
  <si>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</si>
  <si>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</si>
  <si>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</si>
  <si>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</si>
  <si>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</si>
  <si>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</si>
  <si>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</si>
  <si>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</si>
  <si>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</si>
  <si>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</si>
  <si>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</si>
  <si>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</si>
  <si>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</si>
  <si>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</si>
  <si>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</si>
  <si>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</si>
  <si>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</si>
  <si>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</si>
  <si>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</si>
  <si>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</si>
  <si>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</si>
  <si>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</si>
  <si>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</si>
  <si>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</si>
  <si>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</si>
  <si>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</si>
  <si>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</si>
  <si>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</si>
  <si>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</si>
  <si>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</si>
  <si>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</si>
  <si>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</si>
  <si>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</si>
  <si>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</si>
  <si>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</si>
  <si>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</si>
  <si>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</si>
  <si>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</si>
  <si>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</si>
  <si>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</si>
  <si>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</si>
  <si>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</si>
  <si>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</si>
  <si>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</si>
  <si>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</si>
  <si>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</si>
  <si>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</si>
  <si>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</si>
  <si>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</si>
  <si>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</si>
  <si>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</si>
  <si>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</si>
  <si>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</si>
  <si>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</si>
  <si>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</si>
  <si>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</si>
  <si>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</si>
  <si>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</si>
  <si>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</si>
  <si>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</si>
  <si>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</si>
  <si>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</si>
  <si>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</si>
  <si>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</si>
  <si>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</si>
  <si>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</si>
  <si>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</si>
  <si>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</si>
  <si>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</si>
  <si>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</si>
  <si>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</si>
  <si>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</si>
  <si>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</si>
  <si>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</si>
  <si>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</si>
  <si>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</si>
  <si>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</si>
  <si>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</si>
  <si>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</si>
  <si>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</si>
  <si>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</si>
  <si>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</si>
  <si>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</si>
  <si>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</si>
  <si>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</si>
  <si>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</si>
  <si>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</si>
  <si>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</si>
  <si>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</si>
  <si>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</si>
  <si>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</si>
  <si>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</si>
  <si>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</si>
  <si>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</si>
  <si>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</si>
  <si>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</si>
  <si>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</si>
  <si>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</si>
  <si>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</si>
  <si>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</si>
  <si>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</si>
  <si>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</si>
  <si>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</si>
  <si>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</si>
  <si>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</si>
  <si>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</si>
  <si>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</si>
  <si>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</si>
  <si>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</si>
  <si>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</si>
  <si>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</si>
  <si>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</si>
  <si>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</si>
  <si>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</si>
  <si>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</si>
  <si>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</si>
  <si>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</si>
  <si>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</si>
  <si>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</si>
  <si>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</si>
  <si>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</si>
  <si>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</si>
  <si>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</si>
  <si>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</si>
  <si>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</si>
  <si>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</si>
  <si>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</si>
  <si>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</si>
  <si>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</si>
  <si>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</si>
  <si>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</si>
  <si>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</si>
  <si>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</si>
  <si>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</si>
  <si>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</si>
  <si>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</si>
  <si>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</si>
  <si>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</si>
  <si>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</si>
  <si>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</si>
  <si>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</si>
  <si>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</si>
  <si>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</si>
  <si>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</si>
  <si>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</si>
  <si>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</si>
  <si>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</si>
  <si>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</si>
  <si>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</si>
  <si>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</si>
  <si>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</si>
  <si>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</si>
  <si>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</si>
  <si>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</si>
  <si>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</si>
  <si>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</si>
  <si>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</si>
  <si>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</si>
  <si>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</si>
  <si>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</si>
  <si>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</si>
  <si>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</si>
  <si>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</si>
  <si>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</si>
  <si>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</si>
  <si>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</si>
  <si>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</si>
  <si>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</si>
  <si>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</si>
  <si>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</si>
  <si>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</si>
  <si>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</si>
  <si>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</si>
  <si>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</si>
  <si>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</si>
  <si>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</si>
  <si>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</si>
  <si>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</si>
  <si>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</si>
  <si>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</si>
  <si>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</si>
  <si>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</si>
  <si>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</si>
  <si>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</si>
  <si>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</si>
  <si>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</si>
  <si>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</si>
  <si>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</si>
  <si>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</si>
  <si>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</si>
  <si>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</si>
  <si>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</si>
  <si>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</si>
  <si>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</si>
  <si>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</si>
  <si>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</si>
  <si>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</si>
  <si>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</si>
  <si>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</si>
  <si>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</si>
  <si>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</si>
  <si>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</si>
  <si>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</si>
  <si>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</si>
  <si>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</si>
  <si>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</si>
  <si>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</si>
  <si>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</si>
  <si>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</si>
  <si>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</si>
  <si>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</si>
  <si>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</si>
  <si>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</si>
  <si>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</si>
  <si>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</si>
  <si>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</si>
  <si>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</si>
  <si>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</si>
  <si>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</si>
  <si>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</si>
  <si>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</si>
  <si>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</si>
  <si>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</si>
  <si>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</si>
  <si>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</si>
  <si>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</si>
  <si>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</si>
  <si>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</si>
  <si>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</si>
  <si>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</si>
  <si>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</si>
  <si>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</si>
  <si>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</si>
  <si>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</si>
  <si>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</si>
  <si>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</si>
  <si>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</si>
  <si>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</si>
  <si>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</si>
  <si>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</si>
  <si>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</si>
  <si>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</si>
  <si>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</si>
  <si>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</si>
  <si>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</si>
  <si>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</si>
  <si>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</si>
  <si>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</si>
  <si>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</si>
  <si>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</si>
  <si>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</si>
  <si>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</si>
  <si>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</si>
  <si>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</si>
  <si>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</si>
  <si>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</si>
  <si>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</si>
  <si>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</si>
  <si>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</si>
  <si>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</si>
  <si>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</si>
  <si>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</si>
  <si>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</si>
  <si>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</si>
  <si>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</si>
  <si>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</si>
  <si>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</si>
  <si>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</si>
  <si>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</si>
  <si>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</si>
  <si>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</si>
  <si>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</si>
  <si>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</si>
  <si>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</si>
  <si>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</si>
  <si>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</si>
  <si>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</si>
  <si>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</si>
  <si>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</si>
  <si>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</si>
  <si>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</si>
  <si>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</si>
  <si>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</si>
  <si>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</si>
  <si>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</si>
  <si>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</si>
  <si>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</si>
  <si>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</si>
  <si>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</si>
  <si>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</si>
  <si>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</si>
  <si>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</si>
  <si>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</si>
  <si>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</si>
  <si>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</si>
  <si>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</si>
  <si>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</si>
  <si>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</si>
  <si>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</si>
  <si>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</si>
  <si>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</si>
  <si>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</si>
  <si>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</si>
  <si>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</si>
  <si>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</si>
  <si>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</si>
  <si>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</si>
  <si>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</si>
  <si>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</si>
  <si>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</si>
  <si>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</si>
  <si>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</si>
  <si>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</si>
  <si>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</si>
  <si>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</si>
  <si>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</si>
  <si>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</si>
  <si>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</si>
  <si>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</si>
  <si>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</si>
  <si>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</si>
  <si>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</si>
  <si>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</si>
  <si>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</si>
  <si>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</si>
  <si>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</si>
  <si>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</si>
  <si>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</si>
  <si>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</si>
  <si>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</si>
  <si>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</si>
  <si>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</si>
  <si>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</si>
  <si>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</si>
  <si>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</si>
  <si>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</si>
  <si>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</si>
  <si>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</si>
  <si>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</si>
  <si>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</si>
  <si>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</si>
  <si>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</si>
  <si>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</si>
  <si>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</si>
  <si>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</si>
  <si>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</si>
  <si>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</si>
  <si>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</si>
  <si>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</si>
  <si>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</si>
  <si>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</si>
  <si>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</si>
  <si>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</si>
  <si>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</si>
  <si>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</si>
  <si>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</si>
  <si>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</si>
  <si>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</si>
  <si>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</si>
  <si>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</si>
  <si>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</si>
  <si>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</si>
  <si>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</si>
  <si>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</si>
  <si>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</si>
  <si>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</si>
  <si>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</si>
  <si>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</si>
  <si>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</si>
  <si>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</si>
  <si>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</si>
  <si>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</si>
  <si>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</si>
  <si>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</si>
  <si>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</si>
  <si>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</si>
  <si>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</si>
  <si>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</si>
  <si>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</si>
  <si>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</si>
  <si>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</si>
  <si>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</si>
  <si>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</si>
  <si>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</si>
  <si>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</si>
  <si>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</si>
  <si>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</si>
  <si>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</si>
  <si>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</si>
  <si>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</si>
  <si>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</si>
  <si>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</si>
  <si>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</si>
  <si>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</si>
  <si>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</si>
  <si>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</si>
  <si>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</si>
  <si>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</si>
  <si>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</si>
  <si>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</si>
  <si>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</si>
  <si>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</si>
  <si>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</si>
  <si>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</si>
  <si>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</si>
  <si>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</si>
  <si>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</si>
  <si>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</si>
  <si>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</si>
  <si>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</si>
  <si>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</si>
  <si>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</si>
  <si>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</si>
  <si>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</si>
  <si>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</si>
  <si>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</si>
  <si>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</si>
  <si>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</si>
  <si>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</si>
  <si>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</si>
  <si>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</si>
  <si>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</si>
  <si>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</si>
  <si>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</si>
  <si>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</si>
  <si>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</si>
  <si>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</si>
  <si>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</si>
  <si>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</si>
  <si>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</si>
  <si>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</si>
  <si>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</si>
  <si>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</si>
  <si>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</si>
  <si>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</si>
  <si>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</si>
  <si>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</si>
  <si>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</si>
  <si>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</si>
  <si>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</si>
  <si>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</si>
  <si>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</si>
  <si>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</si>
  <si>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</si>
  <si>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</si>
  <si>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</si>
  <si>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</si>
  <si>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</si>
  <si>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</si>
  <si>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</si>
  <si>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</si>
  <si>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</si>
  <si>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</si>
  <si>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</si>
  <si>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</si>
  <si>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</si>
  <si>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</si>
  <si>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</si>
  <si>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</si>
  <si>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</si>
  <si>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</si>
  <si>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</si>
  <si>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</si>
  <si>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</si>
  <si>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</si>
  <si>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</si>
  <si>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</si>
  <si>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</si>
  <si>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</si>
  <si>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</si>
  <si>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</si>
  <si>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</si>
  <si>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</si>
  <si>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</si>
  <si>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</si>
  <si>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</si>
  <si>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</si>
  <si>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</si>
  <si>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</si>
  <si>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</si>
  <si>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</si>
  <si>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</si>
  <si>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</si>
  <si>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</si>
  <si>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</si>
  <si>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</si>
  <si>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</si>
  <si>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</si>
  <si>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</si>
  <si>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</si>
  <si>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</si>
  <si>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</si>
  <si>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</si>
  <si>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</si>
  <si>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</si>
  <si>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</si>
  <si>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</si>
  <si>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</si>
  <si>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</si>
  <si>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</si>
  <si>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</si>
  <si>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</si>
  <si>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</si>
  <si>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</si>
  <si>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</si>
  <si>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</si>
  <si>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</si>
  <si>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</si>
  <si>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</si>
  <si>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</si>
  <si>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</si>
  <si>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</si>
  <si>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</si>
  <si>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</si>
  <si>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</si>
  <si>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</si>
  <si>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</si>
  <si>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</si>
  <si>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</si>
  <si>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</si>
  <si>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</si>
  <si>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</si>
  <si>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</si>
  <si>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</si>
  <si>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</si>
  <si>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</si>
  <si>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</si>
  <si>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</si>
  <si>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</si>
  <si>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</si>
  <si>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</si>
  <si>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</si>
  <si>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</si>
  <si>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</si>
  <si>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</si>
  <si>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</si>
  <si>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</si>
  <si>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</si>
  <si>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</si>
  <si>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</si>
  <si>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</si>
  <si>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</si>
  <si>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</si>
  <si>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</si>
  <si>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</si>
  <si>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</si>
  <si>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</si>
  <si>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</si>
  <si>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</si>
  <si>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</si>
  <si>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</si>
  <si>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</si>
  <si>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</si>
  <si>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</si>
  <si>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</si>
  <si>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</si>
  <si>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</si>
  <si>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</si>
  <si>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</si>
  <si>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</si>
  <si>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</si>
  <si>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</si>
  <si>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</si>
  <si>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</si>
  <si>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</si>
  <si>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</si>
  <si>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</si>
  <si>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</si>
  <si>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</si>
  <si>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</si>
  <si>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</si>
  <si>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</si>
  <si>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</si>
  <si>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</si>
  <si>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</si>
  <si>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</si>
  <si>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</si>
  <si>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</si>
  <si>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</si>
  <si>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</si>
  <si>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</si>
  <si>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</si>
  <si>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</si>
  <si>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</si>
  <si>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</si>
  <si>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</si>
  <si>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</si>
  <si>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</si>
  <si>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</si>
  <si>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</si>
  <si>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</si>
  <si>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</si>
  <si>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</si>
  <si>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</si>
  <si>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</si>
  <si>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</si>
  <si>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</si>
  <si>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</si>
  <si>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</si>
  <si>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</si>
  <si>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</si>
  <si>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</si>
  <si>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</si>
  <si>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</si>
  <si>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</si>
  <si>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</si>
  <si>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</si>
  <si>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</si>
  <si>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</si>
  <si>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</si>
  <si>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</si>
  <si>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</si>
  <si>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</si>
  <si>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</si>
  <si>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</si>
  <si>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</si>
  <si>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</si>
  <si>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</si>
  <si>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</si>
  <si>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</si>
  <si>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</si>
  <si>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</si>
  <si>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</si>
  <si>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</si>
  <si>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</si>
  <si>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</si>
  <si>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</si>
  <si>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</si>
  <si>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</si>
  <si>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</si>
  <si>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</si>
  <si>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</si>
  <si>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</si>
  <si>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</si>
  <si>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</si>
  <si>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</si>
  <si>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</si>
  <si>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</si>
  <si>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</si>
  <si>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</si>
  <si>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</si>
  <si>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</si>
  <si>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</si>
  <si>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</si>
  <si>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</si>
  <si>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</si>
  <si>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</si>
  <si>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</si>
  <si>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</si>
  <si>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</si>
  <si>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</si>
  <si>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</si>
  <si>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</si>
  <si>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</si>
  <si>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</si>
  <si>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</si>
  <si>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</si>
  <si>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</si>
  <si>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</si>
  <si>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</si>
  <si>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</si>
  <si>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</si>
  <si>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</si>
  <si>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</si>
  <si>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</si>
  <si>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</si>
  <si>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</si>
  <si>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</si>
  <si>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</si>
  <si>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</si>
  <si>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</si>
  <si>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</si>
  <si>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</si>
  <si>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</si>
  <si>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</si>
  <si>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</si>
  <si>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</si>
  <si>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</si>
  <si>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</si>
  <si>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</si>
  <si>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</si>
  <si>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</si>
  <si>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</si>
  <si>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</si>
  <si>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</si>
  <si>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</si>
  <si>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</si>
  <si>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</si>
  <si>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</si>
  <si>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</si>
  <si>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</si>
  <si>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</si>
  <si>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</si>
  <si>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</si>
  <si>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</si>
  <si>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</si>
  <si>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</si>
  <si>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</si>
  <si>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</si>
  <si>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</si>
  <si>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</si>
  <si>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</si>
  <si>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</si>
  <si>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</si>
  <si>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</si>
  <si>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</si>
  <si>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</si>
  <si>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</si>
  <si>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</si>
  <si>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</si>
  <si>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</si>
  <si>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</si>
  <si>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</si>
  <si>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</si>
  <si>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</si>
  <si>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</si>
  <si>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</si>
  <si>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</si>
  <si>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</si>
  <si>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</si>
  <si>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</si>
  <si>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</si>
  <si>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</si>
  <si>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</si>
  <si>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</si>
  <si>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</si>
  <si>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</si>
  <si>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</si>
  <si>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</si>
  <si>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</si>
  <si>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</si>
  <si>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</si>
  <si>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</si>
  <si>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</si>
  <si>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</si>
  <si>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</si>
  <si>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</si>
  <si>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</si>
  <si>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</si>
  <si>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</si>
  <si>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</si>
  <si>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</si>
  <si>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</si>
  <si>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</si>
  <si>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</si>
  <si>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</si>
  <si>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</si>
  <si>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</si>
  <si>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</si>
  <si>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</si>
  <si>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</si>
  <si>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</si>
  <si>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</si>
  <si>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</si>
  <si>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</si>
  <si>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</si>
  <si>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</si>
  <si>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</si>
  <si>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</si>
  <si>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</si>
  <si>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</si>
  <si>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</si>
  <si>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</si>
  <si>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</si>
  <si>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</si>
  <si>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</si>
  <si>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</si>
  <si>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</si>
  <si>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</si>
  <si>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</si>
  <si>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</si>
  <si>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</si>
  <si>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</si>
  <si>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</si>
  <si>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</si>
  <si>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</si>
  <si>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</si>
  <si>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</si>
  <si>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</si>
  <si>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</si>
  <si>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</si>
  <si>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</si>
  <si>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</si>
  <si>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</si>
  <si>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</si>
  <si>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</si>
  <si>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</si>
  <si>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</si>
  <si>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</si>
  <si>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</si>
  <si>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</si>
  <si>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</si>
  <si>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</si>
  <si>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</si>
  <si>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</si>
  <si>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</si>
  <si>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</si>
  <si>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</si>
  <si>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</si>
  <si>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</si>
  <si>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</si>
  <si>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</si>
  <si>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</si>
  <si>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</si>
  <si>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</si>
  <si>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</si>
  <si>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</si>
  <si>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</si>
  <si>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</si>
  <si>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</si>
  <si>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</si>
  <si>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</si>
  <si>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</si>
  <si>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</si>
  <si>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</si>
  <si>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</si>
  <si>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</si>
  <si>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</si>
  <si>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</si>
  <si>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</si>
  <si>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</si>
  <si>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</si>
  <si>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</si>
  <si>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</si>
  <si>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</si>
  <si>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</si>
  <si>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</si>
  <si>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</si>
  <si>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</si>
  <si>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</si>
  <si>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</si>
  <si>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</si>
  <si>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</si>
  <si>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</si>
  <si>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</si>
  <si>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</si>
  <si>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</si>
  <si>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</si>
  <si>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</si>
  <si>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</si>
  <si>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</si>
  <si>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</si>
  <si>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</si>
  <si>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</si>
  <si>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</si>
  <si>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</si>
  <si>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</si>
  <si>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</si>
  <si>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</si>
  <si>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</si>
  <si>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</si>
  <si>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</si>
  <si>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</si>
  <si>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</si>
  <si>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</si>
  <si>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</si>
  <si>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</si>
  <si>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</si>
  <si>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</si>
  <si>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</si>
  <si>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</si>
  <si>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</si>
  <si>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</si>
  <si>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</si>
  <si>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</si>
  <si>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</si>
  <si>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</si>
  <si>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</si>
  <si>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</si>
  <si>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</si>
  <si>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</si>
  <si>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</si>
  <si>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</si>
  <si>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</si>
  <si>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</si>
  <si>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</si>
  <si>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</si>
  <si>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</si>
  <si>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</si>
  <si>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</si>
  <si>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</si>
  <si>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</si>
  <si>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</si>
  <si>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</si>
  <si>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</si>
  <si>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</si>
  <si>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</si>
  <si>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</si>
  <si>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</si>
  <si>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</si>
  <si>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</si>
  <si>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</si>
  <si>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</si>
  <si>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</si>
  <si>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</si>
  <si>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</si>
  <si>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</si>
  <si>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</si>
  <si>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</si>
  <si>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</si>
  <si>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</si>
  <si>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</si>
  <si>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</si>
  <si>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</si>
  <si>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</si>
  <si>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</si>
  <si>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</si>
  <si>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</si>
  <si>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</si>
  <si>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</si>
  <si>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</si>
  <si>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</si>
  <si>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</si>
  <si>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</si>
  <si>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</si>
  <si>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</si>
  <si>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</si>
  <si>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</si>
  <si>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</si>
  <si>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</si>
  <si>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</si>
  <si>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</si>
  <si>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</si>
  <si>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</si>
  <si>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</si>
  <si>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</si>
  <si>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</si>
  <si>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</si>
  <si>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</si>
  <si>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</si>
  <si>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</si>
  <si>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</si>
  <si>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</si>
  <si>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</si>
  <si>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</si>
  <si>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</si>
  <si>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</si>
  <si>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</si>
  <si>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</si>
  <si>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</si>
  <si>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</si>
  <si>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</si>
  <si>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</si>
  <si>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</si>
  <si>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</si>
  <si>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</si>
  <si>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</si>
  <si>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</si>
  <si>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</si>
  <si>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</si>
  <si>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</si>
  <si>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</si>
  <si>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</si>
  <si>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</si>
  <si>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</si>
  <si>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</si>
  <si>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</si>
  <si>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</si>
  <si>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</si>
  <si>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</si>
  <si>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</si>
  <si>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</si>
  <si>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</si>
  <si>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</si>
  <si>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</si>
  <si>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</si>
  <si>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</si>
  <si>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</si>
  <si>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</si>
  <si>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</si>
  <si>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</si>
  <si>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</si>
  <si>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</si>
  <si>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</si>
  <si>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</si>
  <si>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</si>
  <si>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</si>
  <si>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</si>
  <si>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</si>
  <si>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</si>
  <si>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</si>
  <si>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</si>
  <si>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</si>
  <si>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</si>
  <si>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</si>
  <si>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</si>
  <si>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</si>
  <si>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</si>
  <si>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</si>
  <si>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</si>
  <si>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</si>
  <si>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</si>
  <si>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</si>
  <si>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</si>
  <si>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</si>
  <si>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</si>
  <si>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</si>
  <si>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</si>
  <si>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</si>
  <si>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</si>
  <si>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</si>
  <si>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</si>
  <si>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</si>
  <si>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</si>
  <si>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</si>
  <si>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</si>
  <si>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</si>
  <si>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</si>
  <si>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</si>
  <si>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</si>
  <si>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</si>
  <si>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</si>
  <si>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</si>
  <si>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</si>
  <si>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</si>
  <si>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</si>
  <si>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</si>
  <si>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</si>
  <si>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</si>
  <si>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</si>
  <si>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</si>
  <si>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</si>
  <si>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</si>
  <si>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</si>
  <si>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</si>
  <si>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</si>
  <si>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</si>
  <si>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</si>
  <si>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</si>
  <si>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</si>
  <si>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</si>
  <si>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</si>
  <si>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</si>
  <si>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</si>
  <si>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</si>
  <si>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</si>
  <si>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</si>
  <si>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</si>
  <si>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</si>
  <si>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</si>
  <si>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</si>
  <si>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</si>
  <si>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</si>
  <si>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</si>
  <si>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</si>
  <si>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</si>
  <si>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</si>
  <si>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</si>
  <si>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</si>
  <si>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</si>
  <si>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</si>
  <si>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</si>
  <si>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</si>
  <si>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</si>
  <si>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</si>
  <si>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</si>
  <si>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</si>
  <si>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</si>
  <si>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</si>
  <si>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</si>
  <si>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</si>
  <si>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</si>
  <si>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</si>
  <si>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</si>
  <si>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</si>
  <si>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</si>
  <si>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</si>
  <si>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</si>
  <si>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</si>
  <si>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</si>
  <si>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</si>
  <si>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</si>
  <si>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</si>
  <si>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</si>
  <si>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</si>
  <si>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</si>
  <si>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</si>
  <si>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</si>
  <si>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</si>
  <si>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</si>
  <si>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</si>
  <si>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</si>
  <si>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</si>
  <si>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</si>
  <si>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</si>
  <si>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</si>
  <si>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</si>
  <si>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</si>
  <si>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</si>
  <si>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</si>
  <si>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</si>
  <si>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</si>
  <si>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</si>
  <si>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</si>
  <si>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</si>
  <si>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</si>
  <si>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</si>
  <si>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</si>
  <si>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</si>
  <si>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</si>
  <si>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</si>
  <si>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</si>
  <si>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</si>
  <si>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</si>
  <si>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</si>
  <si>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</si>
  <si>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</si>
  <si>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</si>
  <si>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</si>
  <si>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</si>
  <si>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</si>
  <si>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</si>
  <si>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</si>
  <si>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</si>
  <si>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</si>
  <si>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</si>
  <si>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</si>
  <si>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</si>
  <si>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</si>
  <si>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</si>
  <si>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</si>
  <si>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</si>
  <si>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</si>
  <si>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</si>
  <si>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</si>
  <si>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</si>
  <si>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</si>
  <si>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</si>
  <si>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</si>
  <si>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</si>
  <si>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</si>
  <si>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</si>
  <si>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</si>
  <si>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</si>
  <si>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</si>
  <si>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</si>
  <si>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</si>
  <si>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</si>
  <si>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</si>
  <si>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</si>
  <si>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</si>
  <si>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</si>
  <si>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</si>
  <si>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</si>
  <si>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</si>
  <si>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</si>
  <si>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</si>
  <si>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</si>
  <si>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</si>
  <si>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</si>
  <si>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</si>
  <si>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</si>
  <si>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</si>
  <si>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</si>
  <si>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</si>
  <si>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</si>
  <si>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</si>
  <si>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</si>
  <si>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</si>
  <si>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</si>
  <si>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</si>
  <si>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</si>
  <si>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</si>
  <si>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</si>
  <si>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</si>
  <si>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</si>
  <si>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</si>
  <si>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</si>
  <si>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</si>
  <si>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</si>
  <si>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</si>
  <si>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</si>
  <si>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</si>
  <si>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</si>
  <si>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</si>
  <si>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</si>
  <si>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</si>
  <si>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</si>
  <si>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</si>
  <si>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</si>
  <si>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</si>
  <si>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</si>
  <si>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</si>
  <si>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</si>
  <si>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</si>
  <si>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</si>
  <si>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</si>
  <si>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</si>
  <si>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</si>
  <si>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</si>
  <si>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</si>
  <si>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</si>
  <si>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</si>
  <si>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</si>
  <si>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</si>
  <si>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</si>
  <si>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</si>
  <si>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</si>
  <si>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</si>
  <si>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</si>
  <si>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</si>
  <si>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</si>
  <si>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</si>
  <si>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</si>
  <si>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</si>
  <si>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</si>
  <si>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</si>
  <si>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</si>
  <si>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</si>
  <si>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</si>
  <si>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</si>
  <si>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</si>
  <si>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</si>
  <si>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</si>
  <si>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</si>
  <si>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</si>
  <si>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</si>
  <si>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</si>
  <si>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</si>
  <si>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</si>
  <si>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</si>
  <si>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</si>
  <si>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</si>
  <si>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</si>
  <si>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</si>
  <si>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</si>
  <si>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</si>
  <si>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</si>
  <si>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</si>
  <si>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</si>
  <si>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</si>
  <si>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</si>
  <si>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</si>
  <si>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</si>
  <si>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</si>
  <si>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</si>
  <si>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</si>
  <si>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</si>
  <si>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</si>
  <si>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</si>
  <si>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</si>
  <si>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</si>
  <si>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</si>
  <si>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</si>
  <si>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</si>
  <si>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</si>
  <si>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</si>
  <si>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</si>
  <si>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</si>
  <si>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</si>
  <si>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</si>
  <si>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</si>
  <si>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</si>
  <si>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</si>
  <si>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</si>
  <si>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</si>
  <si>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</si>
  <si>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</si>
  <si>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</si>
  <si>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</si>
  <si>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</si>
  <si>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</si>
  <si>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</si>
  <si>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</si>
  <si>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</si>
  <si>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</si>
  <si>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</si>
  <si>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</si>
  <si>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</si>
  <si>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</si>
  <si>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</si>
  <si>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</si>
  <si>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</si>
  <si>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</si>
  <si>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</si>
  <si>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</si>
  <si>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</si>
  <si>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</si>
  <si>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</si>
  <si>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</si>
  <si>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</si>
  <si>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</si>
  <si>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</si>
  <si>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</si>
  <si>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</si>
  <si>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</si>
  <si>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</si>
  <si>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</si>
  <si>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</si>
  <si>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</si>
  <si>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</si>
  <si>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</si>
  <si>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</si>
  <si>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</si>
  <si>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</si>
  <si>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</si>
  <si>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</si>
  <si>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</si>
  <si>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</si>
  <si>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</si>
  <si>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</si>
  <si>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</si>
  <si>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</si>
  <si>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</si>
  <si>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</si>
  <si>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</si>
  <si>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</si>
  <si>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</si>
  <si>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</si>
  <si>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</si>
  <si>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</si>
  <si>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</si>
  <si>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</si>
  <si>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</si>
  <si>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</si>
  <si>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</si>
  <si>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</si>
  <si>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</si>
  <si>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</si>
  <si>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</si>
  <si>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</si>
  <si>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</si>
  <si>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</si>
  <si>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</si>
  <si>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</si>
  <si>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</si>
  <si>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</si>
  <si>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</si>
  <si>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</si>
  <si>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</si>
  <si>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</si>
  <si>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</si>
  <si>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</si>
  <si>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</si>
  <si>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</si>
  <si>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</si>
  <si>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</si>
  <si>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</si>
  <si>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</si>
  <si>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</si>
  <si>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</si>
  <si>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</si>
  <si>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</si>
  <si>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</si>
  <si>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</si>
  <si>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</si>
  <si>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</si>
  <si>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</si>
  <si>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</si>
  <si>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</si>
  <si>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</si>
  <si>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</si>
  <si>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</si>
  <si>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</si>
  <si>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</si>
  <si>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</si>
  <si>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</si>
  <si>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</si>
  <si>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</si>
  <si>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</si>
  <si>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</si>
  <si>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</si>
  <si>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</si>
  <si>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</si>
  <si>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</si>
  <si>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</si>
  <si>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</si>
  <si>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</si>
  <si>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</si>
  <si>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</si>
  <si>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</si>
  <si>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</si>
  <si>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</si>
  <si>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</si>
  <si>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</si>
  <si>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</si>
  <si>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</si>
  <si>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</si>
  <si>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</si>
  <si>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</si>
  <si>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</si>
  <si>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</si>
  <si>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</si>
  <si>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</si>
  <si>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</si>
  <si>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</si>
  <si>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</si>
  <si>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</si>
  <si>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</si>
  <si>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</si>
  <si>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</si>
  <si>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</si>
  <si>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</si>
  <si>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</si>
  <si>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</si>
  <si>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</si>
  <si>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</si>
  <si>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</si>
  <si>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</si>
  <si>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</si>
  <si>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</si>
  <si>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</si>
  <si>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</si>
  <si>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</si>
  <si>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</si>
  <si>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</si>
  <si>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</si>
  <si>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</si>
  <si>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</si>
  <si>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</si>
  <si>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</si>
  <si>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</si>
  <si>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</si>
  <si>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</si>
  <si>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</si>
  <si>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</si>
  <si>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</si>
  <si>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</si>
  <si>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</si>
  <si>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</si>
  <si>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</si>
  <si>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</si>
  <si>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</si>
  <si>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</si>
  <si>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</si>
  <si>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</si>
  <si>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</si>
  <si>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</si>
  <si>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</si>
  <si>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</si>
  <si>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</si>
  <si>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</si>
  <si>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</si>
  <si>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</si>
  <si>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</si>
  <si>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</si>
  <si>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</si>
  <si>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</si>
  <si>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</si>
  <si>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</si>
  <si>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</si>
  <si>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</si>
  <si>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</si>
  <si>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</si>
  <si>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</si>
  <si>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</si>
  <si>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</si>
  <si>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</si>
  <si>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</si>
  <si>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</si>
  <si>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</si>
  <si>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</si>
  <si>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</si>
  <si>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</si>
  <si>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</si>
  <si>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</si>
  <si>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</si>
  <si>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</si>
  <si>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</si>
  <si>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</si>
  <si>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</si>
  <si>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</si>
  <si>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</si>
  <si>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</si>
  <si>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</si>
  <si>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</si>
  <si>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</si>
  <si>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</si>
  <si>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</si>
  <si>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</si>
  <si>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</si>
  <si>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</si>
  <si>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</si>
  <si>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</si>
  <si>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</si>
  <si>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</si>
  <si>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</si>
  <si>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</si>
  <si>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</si>
  <si>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</si>
  <si>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</si>
  <si>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</si>
  <si>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</si>
  <si>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</si>
  <si>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</si>
  <si>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</si>
  <si>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</si>
  <si>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</si>
  <si>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</si>
  <si>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</si>
  <si>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</si>
  <si>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</si>
  <si>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</si>
  <si>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</si>
  <si>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</si>
  <si>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</si>
  <si>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</si>
  <si>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</si>
  <si>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</si>
  <si>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</si>
  <si>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</si>
  <si>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</si>
  <si>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</si>
  <si>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</si>
  <si>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</si>
  <si>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</si>
  <si>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</si>
  <si>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</si>
  <si>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</si>
  <si>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</si>
  <si>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</si>
  <si>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</si>
  <si>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</si>
  <si>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</si>
  <si>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</si>
  <si>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</si>
  <si>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</si>
  <si>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</si>
  <si>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</si>
  <si>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</si>
  <si>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</si>
  <si>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</si>
  <si>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</si>
  <si>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</si>
  <si>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</si>
  <si>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</si>
  <si>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</si>
  <si>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</si>
  <si>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</si>
  <si>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</si>
  <si>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</si>
  <si>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</si>
  <si>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</si>
  <si>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</si>
  <si>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</si>
  <si>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</si>
  <si>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</si>
  <si>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</si>
  <si>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</si>
  <si>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</si>
  <si>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</si>
  <si>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</si>
  <si>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</si>
  <si>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</si>
  <si>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</si>
  <si>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</si>
  <si>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</si>
  <si>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</si>
  <si>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</si>
  <si>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</si>
  <si>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</si>
  <si>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</si>
  <si>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</si>
  <si>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</si>
  <si>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</si>
  <si>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</si>
  <si>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</si>
  <si>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</si>
  <si>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</si>
  <si>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</si>
  <si>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</si>
  <si>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</si>
  <si>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</si>
  <si>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</si>
  <si>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</si>
  <si>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</si>
  <si>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</si>
  <si>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</si>
  <si>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</si>
  <si>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</si>
  <si>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</si>
  <si>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</si>
  <si>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</si>
  <si>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</si>
  <si>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</si>
  <si>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</si>
  <si>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</si>
  <si>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</si>
  <si>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</si>
  <si>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</si>
  <si>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</si>
  <si>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</si>
  <si>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</si>
  <si>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</si>
  <si>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</si>
  <si>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</si>
  <si>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</si>
  <si>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</si>
  <si>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</si>
  <si>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</si>
  <si>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</si>
  <si>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</si>
  <si>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</si>
  <si>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</si>
  <si>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</si>
  <si>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</si>
  <si>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</si>
  <si>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</si>
  <si>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</si>
  <si>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</si>
  <si>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</si>
  <si>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</si>
  <si>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</si>
  <si>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</si>
  <si>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</si>
  <si>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</si>
  <si>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</si>
  <si>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</si>
  <si>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</si>
  <si>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</si>
  <si>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</si>
  <si>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</si>
  <si>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</si>
  <si>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</si>
  <si>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</si>
  <si>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</si>
  <si>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</si>
  <si>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</si>
  <si>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</si>
  <si>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</si>
  <si>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</si>
  <si>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</si>
  <si>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</si>
  <si>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</si>
  <si>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</si>
  <si>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</si>
  <si>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</si>
  <si>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</si>
  <si>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</si>
  <si>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</si>
  <si>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</si>
  <si>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</si>
  <si>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</si>
  <si>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</si>
  <si>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</si>
  <si>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</si>
  <si>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</si>
  <si>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</si>
  <si>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</si>
  <si>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</si>
  <si>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</si>
  <si>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</si>
  <si>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</si>
  <si>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</si>
  <si>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</si>
  <si>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</si>
  <si>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</si>
  <si>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</si>
  <si>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</si>
  <si>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</si>
  <si>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</si>
  <si>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</si>
  <si>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</si>
  <si>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</si>
  <si>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</si>
  <si>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</si>
  <si>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</si>
  <si>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</si>
  <si>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</si>
  <si>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</si>
  <si>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</si>
  <si>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</si>
  <si>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</si>
  <si>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</si>
  <si>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</si>
  <si>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</si>
  <si>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</si>
  <si>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</si>
  <si>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</si>
  <si>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</si>
  <si>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</si>
  <si>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</si>
  <si>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</si>
  <si>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</si>
  <si>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</si>
  <si>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</si>
  <si>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</si>
  <si>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</si>
  <si>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</si>
  <si>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</si>
  <si>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</si>
  <si>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</si>
  <si>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</si>
  <si>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</si>
  <si>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</si>
  <si>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</si>
  <si>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</si>
  <si>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</si>
  <si>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</si>
  <si>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</si>
  <si>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</si>
  <si>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</si>
  <si>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</si>
  <si>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</si>
  <si>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</si>
  <si>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</si>
  <si>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</si>
  <si>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</si>
  <si>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</si>
  <si>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</si>
  <si>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</si>
  <si>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</si>
  <si>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</si>
  <si>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</si>
  <si>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</si>
  <si>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</si>
  <si>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</si>
  <si>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</si>
  <si>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</si>
  <si>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</si>
  <si>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</si>
  <si>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</si>
  <si>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</si>
  <si>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</si>
  <si>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</si>
  <si>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</si>
  <si>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</si>
  <si>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</si>
  <si>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</si>
  <si>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</si>
  <si>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</si>
  <si>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</si>
  <si>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</si>
  <si>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</si>
  <si>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</si>
  <si>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</si>
  <si>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</si>
  <si>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</si>
  <si>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</si>
  <si>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</si>
  <si>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</si>
  <si>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</si>
  <si>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</si>
  <si>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</si>
  <si>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</si>
  <si>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</si>
  <si>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</si>
  <si>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</si>
  <si>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</si>
  <si>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</si>
  <si>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</si>
  <si>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</si>
  <si>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</si>
  <si>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</si>
  <si>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</si>
  <si>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</si>
  <si>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</si>
  <si>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</si>
  <si>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</si>
  <si>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</si>
  <si>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</si>
  <si>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</si>
  <si>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</si>
  <si>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</si>
  <si>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</si>
  <si>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</si>
  <si>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</si>
  <si>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</si>
  <si>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</si>
  <si>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</si>
  <si>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</si>
  <si>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</si>
  <si>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</si>
  <si>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</si>
  <si>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</si>
  <si>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</si>
  <si>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</si>
  <si>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</si>
  <si>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</si>
  <si>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</si>
  <si>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</si>
  <si>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</si>
  <si>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</si>
  <si>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</si>
  <si>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</si>
  <si>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</si>
  <si>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</si>
  <si>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</si>
  <si>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</si>
  <si>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</si>
  <si>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</si>
  <si>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</si>
  <si>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</si>
  <si>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</si>
  <si>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</si>
  <si>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</si>
  <si>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</si>
  <si>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</si>
  <si>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</si>
  <si>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</si>
  <si>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</si>
  <si>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</si>
  <si>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</si>
  <si>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</si>
  <si>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</si>
  <si>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</si>
  <si>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</si>
  <si>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</si>
  <si>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</si>
  <si>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</si>
  <si>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</si>
  <si>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</si>
  <si>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</si>
  <si>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</si>
  <si>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</si>
  <si>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</si>
  <si>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</si>
  <si>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</si>
  <si>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</si>
  <si>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</si>
  <si>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</si>
  <si>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</si>
  <si>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</si>
  <si>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</si>
  <si>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</si>
  <si>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</si>
  <si>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</si>
  <si>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</si>
  <si>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</si>
  <si>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</si>
  <si>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</si>
  <si>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</si>
  <si>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</si>
  <si>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</si>
  <si>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</si>
  <si>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</si>
  <si>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</si>
  <si>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</si>
  <si>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</si>
  <si>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</si>
  <si>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</si>
  <si>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</si>
  <si>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</si>
  <si>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</si>
  <si>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</si>
  <si>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</si>
  <si>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</si>
  <si>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</si>
  <si>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</si>
  <si>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</si>
  <si>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</si>
  <si>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</si>
  <si>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</si>
  <si>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</si>
  <si>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</si>
  <si>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</si>
  <si>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</si>
  <si>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</si>
  <si>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</si>
  <si>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</si>
  <si>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</si>
  <si>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</si>
  <si>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</si>
  <si>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</si>
  <si>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</si>
  <si>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</si>
  <si>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</si>
  <si>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</si>
  <si>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</si>
  <si>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</si>
  <si>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</si>
  <si>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</si>
  <si>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</si>
  <si>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</si>
  <si>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</si>
  <si>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</si>
  <si>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</si>
  <si>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</si>
  <si>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</si>
  <si>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</si>
  <si>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</si>
  <si>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</si>
  <si>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</si>
  <si>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</si>
  <si>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</si>
  <si>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</si>
  <si>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</si>
  <si>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</si>
  <si>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</si>
  <si>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</si>
  <si>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</si>
  <si>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</si>
  <si>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</si>
  <si>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</si>
  <si>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</si>
  <si>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</si>
  <si>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</si>
  <si>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</si>
  <si>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</si>
  <si>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</si>
  <si>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</si>
  <si>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</si>
  <si>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</si>
  <si>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</si>
  <si>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</si>
  <si>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</si>
  <si>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</si>
  <si>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</si>
  <si>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</si>
  <si>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</si>
  <si>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</si>
  <si>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</si>
  <si>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</si>
  <si>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</si>
  <si>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</si>
  <si>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</si>
  <si>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</si>
  <si>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</si>
  <si>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</si>
  <si>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</si>
  <si>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</si>
  <si>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</si>
  <si>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</si>
  <si>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</si>
  <si>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</si>
  <si>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</si>
  <si>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</si>
  <si>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</si>
  <si>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</si>
  <si>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</si>
  <si>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</si>
  <si>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</si>
  <si>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</si>
  <si>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</si>
  <si>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</si>
  <si>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</si>
  <si>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</si>
  <si>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</si>
  <si>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</si>
  <si>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</si>
  <si>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</si>
  <si>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</si>
  <si>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</si>
  <si>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</si>
  <si>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</si>
  <si>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</si>
  <si>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</si>
  <si>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</si>
  <si>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</si>
  <si>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</si>
  <si>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</si>
  <si>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</si>
  <si>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</si>
  <si>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</si>
  <si>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</si>
  <si>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</si>
  <si>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</si>
  <si>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</si>
  <si>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</si>
  <si>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</si>
  <si>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</si>
  <si>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</si>
  <si>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</si>
  <si>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</si>
  <si>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</si>
  <si>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</si>
  <si>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</si>
  <si>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</si>
  <si>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</si>
  <si>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</si>
  <si>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</si>
  <si>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</si>
  <si>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</si>
  <si>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</si>
  <si>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</si>
  <si>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</si>
  <si>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</si>
  <si>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</si>
  <si>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</si>
  <si>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</si>
  <si>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</si>
  <si>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</si>
  <si>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</si>
  <si>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</si>
  <si>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</si>
  <si>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</si>
  <si>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</si>
  <si>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</si>
  <si>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</si>
  <si>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</si>
  <si>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</si>
  <si>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</si>
  <si>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</si>
  <si>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</si>
  <si>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</si>
  <si>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</si>
  <si>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</si>
  <si>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</si>
  <si>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</si>
  <si>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</si>
  <si>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</si>
  <si>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</si>
  <si>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</si>
  <si>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</si>
  <si>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</si>
  <si>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</si>
  <si>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</si>
  <si>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</si>
  <si>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</si>
  <si>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</si>
  <si>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</si>
  <si>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</si>
  <si>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</si>
  <si>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</si>
  <si>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</si>
  <si>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</si>
  <si>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</si>
  <si>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</si>
  <si>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</si>
  <si>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</si>
  <si>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</si>
  <si>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</si>
  <si>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</si>
  <si>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</si>
  <si>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</si>
  <si>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</si>
  <si>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</si>
  <si>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</si>
  <si>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</si>
  <si>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</si>
  <si>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</si>
  <si>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</si>
  <si>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</si>
  <si>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</si>
  <si>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</si>
  <si>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</si>
  <si>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</si>
  <si>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</si>
  <si>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</si>
  <si>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</si>
  <si>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</si>
  <si>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</si>
  <si>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</si>
  <si>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</si>
  <si>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</si>
  <si>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</si>
  <si>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</si>
  <si>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</si>
  <si>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</si>
  <si>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</si>
  <si>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</si>
  <si>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</si>
  <si>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</si>
  <si>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</si>
  <si>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</si>
  <si>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</si>
  <si>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</si>
  <si>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</si>
  <si>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</si>
  <si>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</si>
  <si>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</si>
  <si>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</si>
  <si>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</si>
  <si>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</si>
  <si>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</si>
  <si>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</si>
  <si>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</si>
  <si>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</si>
  <si>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</si>
  <si>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</si>
  <si>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</si>
  <si>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</si>
  <si>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</si>
  <si>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</si>
  <si>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</si>
  <si>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</si>
  <si>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</si>
  <si>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</si>
  <si>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</si>
  <si>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</si>
  <si>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</si>
  <si>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</si>
  <si>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</si>
  <si>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</si>
  <si>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</si>
  <si>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</si>
  <si>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</si>
  <si>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</si>
  <si>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</si>
  <si>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</si>
  <si>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</si>
  <si>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</si>
  <si>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</si>
  <si>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</si>
  <si>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</si>
  <si>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</si>
  <si>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</si>
  <si>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</si>
  <si>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</si>
  <si>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</si>
  <si>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</si>
  <si>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</si>
  <si>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</si>
  <si>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</si>
  <si>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</si>
  <si>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</si>
  <si>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</si>
  <si>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</si>
  <si>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</si>
  <si>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</si>
  <si>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</si>
  <si>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</si>
  <si>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</si>
  <si>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</si>
  <si>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</si>
  <si>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</si>
  <si>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</si>
  <si>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</si>
  <si>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</si>
  <si>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</si>
  <si>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</si>
  <si>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</si>
  <si>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</si>
  <si>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</si>
  <si>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</si>
  <si>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</si>
  <si>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</si>
  <si>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</si>
  <si>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</si>
  <si>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</si>
  <si>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</si>
  <si>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</si>
  <si>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</si>
  <si>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</si>
  <si>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</si>
  <si>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</si>
  <si>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</si>
  <si>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</si>
  <si>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</si>
  <si>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</si>
  <si>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</si>
  <si>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</si>
  <si>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</si>
  <si>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</si>
  <si>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</si>
  <si>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</si>
  <si>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</si>
  <si>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</si>
  <si>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</si>
  <si>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</si>
  <si>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</si>
  <si>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</si>
  <si>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</si>
  <si>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</si>
  <si>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</si>
  <si>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</si>
  <si>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</si>
  <si>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</si>
  <si>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</si>
  <si>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</si>
  <si>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</si>
  <si>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</si>
  <si>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</si>
  <si>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</si>
  <si>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</si>
  <si>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</si>
  <si>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</si>
  <si>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</si>
  <si>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</si>
  <si>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</si>
  <si>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</si>
  <si>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</si>
  <si>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</si>
  <si>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</si>
  <si>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</si>
  <si>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</si>
  <si>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</si>
  <si>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</si>
  <si>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</si>
  <si>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</si>
  <si>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</si>
  <si>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</si>
  <si>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</si>
  <si>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</si>
  <si>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</si>
  <si>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</si>
  <si>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</si>
  <si>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</si>
  <si>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</si>
  <si>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</si>
  <si>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</si>
  <si>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</si>
  <si>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</si>
  <si>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</si>
  <si>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</si>
  <si>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</si>
  <si>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</si>
  <si>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</si>
  <si>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</si>
  <si>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</si>
  <si>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</si>
  <si>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</si>
  <si>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</si>
  <si>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</si>
  <si>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</si>
  <si>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</si>
  <si>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</si>
  <si>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</si>
  <si>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</si>
  <si>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</si>
  <si>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</si>
  <si>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</si>
  <si>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</si>
  <si>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</si>
  <si>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</si>
  <si>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</si>
  <si>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</si>
  <si>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</si>
  <si>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</si>
  <si>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</si>
  <si>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</si>
  <si>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</si>
  <si>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</si>
  <si>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</si>
  <si>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</si>
  <si>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</si>
  <si>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</si>
  <si>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</si>
  <si>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</si>
  <si>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</si>
  <si>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</si>
  <si>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</si>
  <si>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</si>
  <si>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</si>
  <si>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</si>
  <si>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</si>
  <si>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</si>
  <si>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</si>
  <si>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</si>
  <si>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</si>
  <si>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</si>
  <si>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</si>
  <si>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</si>
  <si>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</si>
  <si>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</si>
  <si>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</si>
  <si>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</si>
  <si>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</si>
  <si>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</si>
  <si>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</si>
  <si>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</si>
  <si>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</si>
  <si>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</si>
  <si>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</si>
  <si>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</si>
  <si>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</si>
  <si>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</si>
  <si>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</si>
  <si>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</si>
  <si>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</si>
  <si>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</si>
  <si>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</si>
  <si>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</si>
  <si>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</si>
  <si>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</si>
  <si>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</si>
  <si>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</si>
  <si>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</si>
  <si>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</si>
  <si>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</si>
  <si>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</si>
  <si>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</si>
  <si>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</si>
  <si>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</si>
  <si>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</si>
  <si>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</si>
  <si>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</si>
  <si>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</si>
  <si>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</si>
  <si>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</si>
  <si>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</si>
  <si>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</si>
  <si>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</si>
  <si>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</si>
  <si>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</si>
  <si>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</si>
  <si>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</si>
  <si>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</si>
  <si>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</si>
  <si>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</si>
  <si>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</si>
  <si>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</si>
  <si>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</si>
  <si>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</si>
  <si>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</si>
  <si>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</si>
  <si>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</si>
  <si>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</si>
  <si>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</si>
  <si>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</si>
  <si>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</si>
  <si>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</si>
  <si>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</si>
  <si>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</si>
  <si>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</si>
  <si>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</si>
  <si>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</si>
  <si>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</si>
  <si>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</si>
  <si>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</si>
  <si>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</si>
  <si>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</si>
  <si>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</si>
  <si>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</si>
  <si>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</si>
  <si>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</si>
  <si>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</si>
  <si>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</si>
  <si>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</si>
  <si>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</si>
  <si>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</si>
  <si>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</si>
  <si>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</si>
  <si>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</si>
  <si>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</si>
  <si>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</si>
  <si>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</si>
  <si>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</si>
  <si>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</si>
  <si>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</si>
  <si>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</si>
  <si>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</si>
  <si>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</si>
  <si>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</si>
  <si>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</si>
  <si>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</si>
  <si>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</si>
  <si>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</si>
  <si>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</si>
  <si>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</si>
  <si>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</si>
  <si>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</si>
  <si>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</si>
  <si>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</si>
  <si>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</si>
  <si>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</si>
  <si>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</si>
  <si>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</si>
  <si>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</si>
  <si>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</si>
  <si>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</si>
  <si>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</si>
  <si>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</si>
  <si>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</si>
  <si>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</si>
  <si>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</si>
  <si>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</si>
  <si>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</si>
  <si>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</si>
  <si>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</si>
  <si>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</si>
  <si>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</si>
  <si>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</si>
  <si>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</si>
  <si>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</si>
  <si>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</si>
  <si>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</si>
  <si>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</si>
  <si>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</si>
  <si>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</si>
  <si>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</si>
  <si>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</si>
  <si>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</si>
  <si>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</si>
  <si>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</si>
  <si>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</si>
  <si>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</si>
  <si>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</si>
  <si>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</si>
  <si>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</si>
  <si>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</si>
  <si>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</si>
  <si>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</si>
  <si>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</si>
  <si>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</si>
  <si>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</si>
  <si>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</si>
  <si>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</si>
  <si>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</si>
  <si>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</si>
  <si>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</si>
  <si>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</si>
  <si>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</si>
  <si>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</si>
  <si>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</si>
  <si>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</si>
  <si>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</si>
  <si>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</si>
  <si>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</si>
  <si>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</si>
  <si>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</si>
  <si>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</si>
  <si>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</si>
  <si>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</si>
  <si>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</si>
  <si>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</si>
  <si>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</si>
  <si>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</si>
  <si>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</si>
  <si>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</si>
  <si>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</si>
  <si>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</si>
  <si>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</si>
  <si>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</si>
  <si>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</si>
  <si>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</si>
  <si>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</si>
  <si>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</si>
  <si>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</si>
  <si>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</si>
  <si>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</si>
  <si>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</si>
  <si>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</si>
  <si>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</si>
  <si>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</si>
  <si>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</si>
  <si>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</si>
  <si>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</si>
  <si>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</si>
  <si>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</si>
  <si>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</si>
  <si>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</si>
  <si>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</si>
  <si>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</si>
  <si>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</si>
  <si>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</si>
  <si>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</si>
  <si>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</si>
  <si>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</si>
  <si>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</si>
  <si>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</si>
  <si>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</si>
  <si>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</si>
  <si>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</si>
  <si>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</si>
  <si>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</si>
  <si>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</si>
  <si>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</si>
  <si>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</si>
  <si>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</si>
  <si>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</si>
  <si>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</si>
  <si>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</si>
  <si>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</si>
  <si>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</si>
  <si>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</si>
  <si>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</si>
  <si>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</si>
  <si>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</si>
  <si>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</si>
  <si>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</si>
  <si>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</si>
  <si>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</si>
  <si>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</si>
  <si>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</si>
  <si>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</si>
  <si>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</si>
  <si>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</si>
  <si>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</si>
  <si>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</si>
  <si>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</si>
  <si>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</si>
  <si>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</si>
  <si>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</si>
  <si>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</si>
  <si>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</si>
  <si>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</si>
  <si>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</si>
  <si>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</si>
  <si>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</si>
  <si>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</si>
  <si>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</si>
  <si>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</si>
  <si>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</si>
  <si>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</si>
  <si>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</si>
  <si>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</si>
  <si>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</si>
  <si>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</si>
  <si>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</si>
  <si>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</si>
  <si>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</si>
  <si>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</si>
  <si>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</si>
  <si>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</si>
  <si>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</si>
  <si>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</si>
  <si>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</si>
  <si>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</si>
  <si>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</si>
  <si>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</si>
  <si>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</si>
  <si>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</si>
  <si>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</si>
  <si>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</si>
  <si>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</si>
  <si>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</si>
  <si>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</si>
  <si>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</si>
  <si>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</si>
  <si>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</si>
  <si>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</si>
  <si>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</si>
  <si>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</si>
  <si>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</si>
  <si>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</si>
  <si>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</si>
  <si>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</si>
  <si>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</si>
  <si>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</si>
  <si>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</si>
  <si>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</si>
  <si>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</si>
  <si>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</si>
  <si>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</si>
  <si>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</si>
  <si>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</si>
  <si>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</si>
  <si>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</si>
  <si>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</si>
  <si>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</si>
  <si>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</si>
  <si>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</si>
  <si>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PCM-20251203-00000265</t>
  </si>
  <si>
    <t xml:space="preserve">2025-12-03 04:47:54
</t>
  </si>
  <si>
    <t xml:space="preserve">2025-12-03 02:47:54
</t>
  </si>
  <si>
    <t>ETA 80 km</t>
  </si>
  <si>
    <t>PCM-20251203-00000288</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</si>
  <si>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</si>
  <si>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</si>
  <si>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</si>
  <si>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</si>
  <si>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</si>
  <si>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</si>
  <si>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</si>
  <si>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</si>
  <si>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</si>
  <si>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</si>
  <si>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</si>
  <si>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</si>
  <si>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</si>
  <si>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</si>
  <si>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</si>
  <si>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PCM-20251203-00000213</t>
  </si>
  <si>
    <t>EM team at site</t>
  </si>
  <si>
    <t>PCM-20251203-00000266</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</si>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</sst>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331.24007731481106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0.40542453703528736</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45994.188503240737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45994.188503240737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45994.188503240737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45994.188503240737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45994.188503240737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45994.188503240737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45994.188503240737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45994.188503240737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45994.188503240737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45994.188503240737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45994.188503240737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45994.188503240737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45994.188503240737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45994.188503240737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45994.188503240737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45994.188503240737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45994.188503240737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45994.188503240737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45994.188503240737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45994.188503240737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45994.188503240737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45994.188503240737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45994.188503240737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45994.188503240737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45994.188503240737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45994.188503240737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45994.188503240737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45994.188503240737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45994.188503240737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45994.188503240737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45994.188503240737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45994.188503240737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45994.188503240737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45994.188503240737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45994.188503240737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45994.188503240737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45994.188503240737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45994.188503240737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45994.188503240737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45994.188503240737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45994.188503240737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45994.188503240737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45994.188503240737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45994.188503240737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45994.188503240737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45994.188503240737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45994.188503240737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45994.188503240737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45994.188503240737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45994.188503240737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45994.188503240737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45994.188503240737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45994.188503240737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45994.188503240737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45994.188503240737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45994.188503240737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45994.188503240737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45994.188503240737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45994.188503240737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45994.188503240737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45994.188503240737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45994.188503240737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45994.188503240737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45994.188503240737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45994.188503240737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45994.188503240737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45994.188503240737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45994.188503240737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45994.188503240737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45994.188503240737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45994.188503240737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45994.188503240737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45994.188503240737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45994.188503240737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45994.188503240737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45994.188503240737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45994.188503240737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45994.188503240737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45994.188503240737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45994.188503240737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45994.188503240737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45994.188503240737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45994.188503240737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45994.188503240737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45994.188503240737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45994.188503240737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45994.188503240737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45994.188503240737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45994.188503240737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45994.188503240737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45994.188503240737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45994.188503240737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45994.188503240737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45994.188503240737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45994.188503240737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45994.188503240737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45994.188503240737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45994.188503240737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45994.188503240737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45994.188503240737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45994.188503240737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45994.188503240737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45994.188503240737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45994.188503240737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45994.188503240737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45994.188503240737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45994.188503240737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45994.188503240737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45994.188503240737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45994.188503240737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45994.188503240737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45994.188503240737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45994.188503240737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45994.188503240737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45994.188503240737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45994.188503240737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45994.188503240737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45994.188503240737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45994.188503240737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45994.188503240737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45994.188503240737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45994.188503240737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45994.188503240737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45994.188503240737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45994.188503240737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45994.188503240737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45994.188503240737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45994.188503240737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45994.188503240737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45994.188503240737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45994.188503240737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45994.188503240737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45994.188503240737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45994.188503240737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45994.188503240737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45994.188503240737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45994.188503240737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45994.188503240737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45994.188503240737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45994.188503240737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45994.188503240737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45994.188503240737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45994.188503240737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45994.188503240737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45994.188503240737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45994.188503240737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45994.188503240737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45994.188503240737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45994.188503240737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45994.188503240737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45994.188503240737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45994.188503240737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45994.188503240737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45994.188503240737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45994.188503240737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45994.188503240737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45994.188503240737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45994.188503240737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45994.188503240737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45994.188503240737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45994.188503240737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45994.188503240737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45994.188503240737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45994.188503240737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45994.188503240737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45994.188503240737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45994.188503240737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45994.188503240737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45994.188503240737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45994.188503240737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45994.188503240737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45994.188503240737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45994.188503240737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45994.188503240737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45994.188503240737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45994.188503240737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45994.188503240737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45994.188503240737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45994.188503240737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45994.188503240737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45994.188503240737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45994.188503240737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45994.188503240737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45994.188503240737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45994.188503240737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45994.188503240737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45994.188503240737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45994.188503240737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45994.188503240737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45994.188503240737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45994.188503240737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45994.188503240737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45994.188503240737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45994.188503240737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45994.188503240737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45994.188503240737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45994.188503240737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45994.188503240737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45994.188503240737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45994.188503240737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45994.188503240737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45994.188503240737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45994.188503240737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45994.188503240737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45994.188503240737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45994.188503240737</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F8" sqref="F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169.18866527777573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9.801084259255731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45993.964467592596</v>
      </c>
      <c r="G5" s="101">
        <f ca="1">IFERROR(NOW()-F5,"-")</f>
        <v>0.22403564814158017</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26027</v>
      </c>
      <c r="E6" s="81" t="s">
        <v>39106</v>
      </c>
      <c r="F6" s="154" t="s">
        <v>39197</v>
      </c>
      <c r="G6" s="101"/>
      <c r="H6" s="154" t="s">
        <v>39198</v>
      </c>
      <c r="I6" s="18" t="str">
        <f>IFERROR(VLOOKUP(D6,DB!A:F,6,0),"")</f>
        <v>Generator-SG</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39200</v>
      </c>
      <c r="B7" s="18" t="str">
        <f>IFERROR(VLOOKUP(D7,DB!A:K,11,0),"")</f>
        <v>R2</v>
      </c>
      <c r="C7" s="18">
        <v>5</v>
      </c>
      <c r="D7" s="18" t="s">
        <v>25531</v>
      </c>
      <c r="E7" s="99"/>
      <c r="F7" s="100">
        <v>45994.186064814814</v>
      </c>
      <c r="G7" s="101">
        <f ca="1">IFERROR(NOW()-F7,"-")</f>
        <v>2.4384259231737815E-3</v>
      </c>
      <c r="H7" s="100">
        <v>45994.180509259262</v>
      </c>
      <c r="I7" s="18" t="str">
        <f>IFERROR(VLOOKUP(D7,DB!A:F,6,0),"")</f>
        <v>Generator-SG</v>
      </c>
      <c r="J7" s="18" t="str">
        <f>IFERROR(VLOOKUP(D7,DB!A:G,7,0),"")</f>
        <v>Good+Vandalized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45994.188503240737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45994.188503240737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45994.188503240737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45994.188503240737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45994.188503240737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45994.188503240737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45994.188503240737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45994.188503240737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45994.188503240737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45994.188503240737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45994.188503240737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45994.188503240737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45994.188503240737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45994.188503240737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45994.188503240737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45994.188503240737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45994.188503240737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45994.188503240737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45994.188503240737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45994.188503240737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45994.188503240737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45994.188503240737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45994.188503240737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45994.188503240737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45994.188503240737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45994.188503240737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45994.188503240737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45994.188503240737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45994.188503240737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45994.188503240737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45994.188503240737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45994.188503240737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45994.188503240737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45994.188503240737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45994.188503240737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45994.188503240737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45994.188503240737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45994.188503240737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2" ca="1" si="0">IFERROR(NOW()-F2,"-")</f>
        <v>45994.188503240737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45994.188503240737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45994.188503240737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45994.188503240737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45994.188503240737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45994.188503240737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45994.188503240737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45994.188503240737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45994.188503240737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45994.188503240737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45994.188503240737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45994.188503240737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45994.188503240737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45994.188503240737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45994.188503240737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45994.188503240737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45994.188503240737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45994.188503240737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45994.188503240737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45994.188503240737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45994.188503240737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45994.188503240737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45994.188503240737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45994.188503240737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45994.188503240737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45994.188503240737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45994.188503240737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45994.188503240737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45994.188503240737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45994.188503240737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45994.188503240737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45994.188503240737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45994.188503240737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45994.188503240737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45994.188503240737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45994.188503240737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45994.188503240737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45994.188503240737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45994.188503240737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45994.188503240737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45994.188503240737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45994.188503240737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45994.188503240737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45994.188503240737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45994.188503240737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45994.188503240737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45994.188503240737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45994.188503240737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45994.188503240737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45994.188503240737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45994.188503240737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45994.188503240737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45994.188503240737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45994.188503240737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45994.188503240737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45994.188503240737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45994.188503240737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45994.188503240737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45994.188503240737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45994.188503240737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45994.188503240737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45994.188503240737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45994.188503240737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45994.188503240737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45994.188503240737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45994.188503240737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45994.188503240737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45994.188503240737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45994.188503240737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45994.188503240737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45994.188503240737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45994.188503240737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45994.188503240737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45994.188503240737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45994.188503240737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45994.188503240737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45994.188503240737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45994.188503240737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45994.188503240737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45994.188503240737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45994.188503240737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45994.188503240737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45994.188503240737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45994.188503240737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45994.188503240737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45994.188503240737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45994.188503240737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45994.188503240737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45994.188503240737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45994.188503240737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45994.188503240737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45994.188503240737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45994.188503240737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45994.188503240737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45994.188503240737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45994.188503240737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45994.188503240737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45994.188503240737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45994.188503240737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45994.188503240737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45994.188503240737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45994.188503240737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45994.188503240737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45994.188503240737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45994.188503240737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45994.188503240737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45994.188503240737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45994.188503240737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45994.188503240737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45994.188503240737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45994.188503240737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45994.188503240737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45994.188503240737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45994.188503240737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45994.188503240737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45994.188503240737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45994.188503240737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45994.188503240737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45994.188503240737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45994.188503240737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45994.188503240737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45994.188503240737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45994.188503240737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45994.188503240737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45994.188503240737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45994.188503240737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45994.188503240737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45994.188503240737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45994.188503240737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45994.188503240737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45994.188503240737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45994.188503240737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45994.188503240737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45994.188503240737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45994.188503240737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45994.188503240737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45994.188503240737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45994.188503240737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45994.188503240737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45994.188503240737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45994.188503240737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45994.188503240737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45994.188503240737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45994.188503240737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45994.188503240737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45994.188503240737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45994.188503240737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45994.188503240737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45994.188503240737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45994.188503240737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45994.188503240737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45994.188503240737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45994.188503240737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45994.188503240737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45994.188503240737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45994.188503240737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45994.188503240737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45994.188503240737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45994.188503240737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45994.188503240737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45994.188503240737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45994.188503240737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45994.188503240737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45994.188503240737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45994.188503240737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45994.188503240737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45994.188503240737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45994.188503240737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45994.188503240737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45994.188503240737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45994.188503240737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45994.188503240737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45994.188503240737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45994.188503240737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45994.188503240737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45994.188503240737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45994.188503240737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45994.188503240737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45994.188503240737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45994.188503240737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45994.188503240737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45994.188503240737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45994.188503240737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45994.188503240737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45994.188503240737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45994.188503240737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45994.188503240737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45994.188503240737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45994.188503240737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45994.188503240737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45994.188503240737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45994.188503240737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45994.188503240737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45994.188503240737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45994.188503240737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45994.188503240737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45994.188503240737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45994.188503240737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45994.188503240737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45994.188503240737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45994.188503240737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45994.188503240737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45994.188503240737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45994.188503240737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45994.188503240737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45994.188503240737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45994.188503240737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45994.188503240737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45994.188503240737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45994.188503240737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45994.188503240737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45994.188503240737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45994.188503240737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45994.188503240737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45994.188503240737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45994.188503240737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45994.188503240737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45994.188503240737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45994.188503240737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45994.188503240737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45994.188503240737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45994.188503240737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45994.188503240737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45994.188503240737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45994.188503240737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45994.188503240737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45994.188503240737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45994.188503240737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45994.188503240737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45994.188503240737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45994.188503240737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45994.188503240737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45994.188503240737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45994.188503240737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45994.188503240737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45994.188503240737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45994.188503240737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45994.188503240737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45994.188503240737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45994.188503240737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45994.188503240737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45994.188503240737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45994.188503240737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45994.188503240737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45994.188503240737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45994.188503240737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45994.188503240737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45994.188503240737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45994.188503240737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45994.188503240737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45994.188503240737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45994.188503240737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45994.188503240737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45994.188503240737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45994.188503240737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45994.188503240737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45994.188503240737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45994.188503240737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45994.188503240737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45994.188503240737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45994.188503240737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45994.188503240737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45994.188503240737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45994.188503240737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45994.188503240737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45994.188503240737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45994.188503240737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45994.188503240737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45994.188503240737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45994.188503240737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45994.188503240737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45994.188503240737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45994.188503240737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45994.188503240737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45994.188503240737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45994.188503240737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45994.188503240737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45994.188503240737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45994.188503240737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45994.188503240737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45994.188503240737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45994.188503240737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45994.188503240737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45994.188503240737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45994.188503240737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45994.188503240737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45994.188503240737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45994.188503240737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45994.188503240737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45994.188503240737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45994.188503240737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45994.188503240737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45994.188503240737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45994.188503240737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45994.188503240737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45994.188503240737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45994.188503240737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45994.188503240737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45994.188503240737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45994.188503240737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45994.188503240737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45994.188503240737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45994.188503240737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45994.188503240737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45994.188503240737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45994.188503240737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45994.188503240737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45994.188503240737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45994.188503240737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45994.188503240737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45994.188503240737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45994.188503240737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45994.188503240737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45994.188503240737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45994.188503240737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45994.188503240737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45994.188503240737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45994.188503240737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45994.188503240737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45994.188503240737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45994.188503240737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45994.188503240737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45994.188503240737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45994.188503240737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45994.188503240737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45994.188503240737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45994.188503240737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45994.188503240737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45994.188503240737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45994.188503240737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45994.188503240737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45994.188503240737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45994.188503240737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45994.188503240737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45994.188503240737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45994.188503240737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45994.188503240737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45994.188503240737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45994.188503240737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45994.188503240737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45994.188503240737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45994.188503240737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45994.188503240737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45994.188503240737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45994.188503240737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45994.188503240737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45994.188503240737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45994.188503240737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45994.188503240737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45994.188503240737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45994.188503240737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45994.188503240737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45994.188503240737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45994.188503240737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45994.188503240737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45994.188503240737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45994.188503240737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45994.188503240737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45994.188503240737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45994.188503240737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45994.188503240737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45994.188503240737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45994.188503240737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45994.188503240737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45994.188503240737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45994.188503240737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45994.188503240737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45994.188503240737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45994.188503240737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45994.188503240737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45994.188503240737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45994.188503240737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45994.188503240737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45994.188503240737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45994.188503240737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45994.188503240737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45994.188503240737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45994.188503240737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45994.188503240737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45994.188503240737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45994.188503240737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45994.188503240737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45994.188503240737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45994.188503240737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45994.188503240737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45994.188503240737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45994.188503240737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45994.188503240737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45994.188503240737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45994.188503240737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45994.188503240737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45994.188503240737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45994.188503240737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45994.188503240737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45994.188503240737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45994.188503240737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45994.188503240737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45994.188503240737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45994.188503240737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45994.188503240737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45994.188503240737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45994.188503240737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45994.188503240737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45994.188503240737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45994.188503240737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45994.188503240737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45994.188503240737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45994.188503240737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45994.188503240737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45994.188503240737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45994.188503240737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45994.188503240737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45994.188503240737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45994.188503240737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45994.188503240737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45994.188503240737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45994.188503240737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45994.188503240737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45994.188503240737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45994.188503240737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45994.188503240737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45994.188503240737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45994.188503240737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45994.188503240737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45994.188503240737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45994.188503240737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45994.188503240737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45994.188503240737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45994.188503240737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45994.188503240737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45994.188503240737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45994.188503240737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45994.188503240737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45994.188503240737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45994.188503240737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45994.188503240737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45994.188503240737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45994.188503240737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45994.188503240737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45994.188503240737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45994.188503240737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45994.188503240737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45994.188503240737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45994.188503240737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45994.188503240737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45994.188503240737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45994.188503240737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45994.188503240737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45994.188503240737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45994.188503240737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45994.188503240737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45994.188503240737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45994.188503240737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45994.188503240737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45994.188503240737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45994.188503240737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45994.188503240737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45994.188503240737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45994.188503240737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45994.188503240737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45994.188503240737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45994.188503240737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45994.188503240737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45994.188503240737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45994.188503240737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45994.188503240737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45994.188503240737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45994.188503240737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45994.188503240737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45994.188503240737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45994.188503240737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45994.188503240737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45994.188503240737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45994.188503240737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45994.188503240737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45994.188503240737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45994.188503240737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45994.188503240737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45994.188503240737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45994.188503240737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45994.188503240737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45994.188503240737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45994.188503240737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45994.188503240737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45994.188503240737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45994.188503240737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45994.188503240737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45994.188503240737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45994.188503240737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45994.188503240737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45994.188503240737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45994.188503240737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45994.188503240737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45994.188503240737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45994.188503240737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45994.188503240737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45994.188503240737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45994.188503240737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45994.188503240737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45994.188503240737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45994.188503240737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45994.188503240737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45994.188503240737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45994.188503240737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45994.188503240737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45994.188503240737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45994.188503240737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45994.188503240737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45994.188503240737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45994.188503240737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45994.188503240737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45994.188503240737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45994.188503240737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45994.188503240737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45994.188503240737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45994.188503240737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45994.188503240737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45994.188503240737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45994.188503240737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45994.188503240737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45994.188503240737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45994.188503240737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45994.188503240737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45994.188503240737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45994.188503240737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45994.188503240737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45994.188503240737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45994.188503240737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45994.188503240737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45994.188503240737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45994.188503240737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45994.188503240737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45994.188503240737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45994.188503240737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45994.188503240737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45994.188503240737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45994.188503240737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45994.188503240737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45994.188503240737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45994.188503240737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45994.188503240737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45994.188503240737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45994.188503240737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45994.188503240737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45994.188503240737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45994.188503240737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45994.188503240737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45994.188503240737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45994.188503240737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45994.188503240737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45994.188503240737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45994.188503240737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45994.188503240737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45994.188503240737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45994.188503240737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45994.188503240737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45994.188503240737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45994.188503240737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45994.188503240737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45994.188503240737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45994.188503240737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45994.188503240737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45994.188503240737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45994.188503240737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45994.188503240737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45994.188503240737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45994.188503240737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45994.188503240737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45994.188503240737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45994.188503240737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45994.188503240737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45994.188503240737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45994.188503240737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45994.188503240737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45994.188503240737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45994.188503240737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45994.188503240737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45994.188503240737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45994.188503240737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45994.188503240737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45994.188503240737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45994.188503240737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45994.188503240737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45994.188503240737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45994.188503240737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45994.188503240737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45994.188503240737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45994.188503240737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45994.188503240737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45994.188503240737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45994.188503240737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45994.188503240737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45994.188503240737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45994.188503240737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45994.188503240737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45994.188503240737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45994.188503240737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45994.188503240737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45994.188503240737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45994.188503240737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45994.188503240737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45994.188503240737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45994.188503240737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45994.188503240737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45994.188503240737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45994.188503240737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45994.188503240737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45994.188503240737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45994.188503240737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45994.188503240737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45994.188503240737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45994.188503240737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45994.188503240737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45994.188503240737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45994.188503240737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45994.188503240737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45994.188503240737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45994.188503240737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45994.188503240737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45994.188503240737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45994.188503240737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45994.188503240737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45994.188503240737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45994.188503240737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45994.188503240737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45994.188503240737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45994.188503240737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45994.188503240737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45994.188503240737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45994.188503240737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45994.188503240737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45994.188503240737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45994.188503240737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45994.188503240737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45994.188503240737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45994.188503240737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45994.188503240737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45994.188503240737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45994.188503240737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45994.188503240737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45994.188503240737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45994.188503240737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45994.188503240737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45994.188503240737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45994.188503240737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45994.188503240737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45994.188503240737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45994.188503240737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45994.188503240737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45994.188503240737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45994.188503240737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45994.188503240737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45994.188503240737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45994.188503240737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45994.188503240737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45994.188503240737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45994.188503240737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45994.188503240737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45994.188503240737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45994.188503240737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45994.188503240737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45994.188503240737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45994.188503240737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45994.188503240737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45994.188503240737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45994.188503240737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45994.188503240737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45994.188503240737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45994.188503240737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45994.188503240737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45994.188503240737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45994.188503240737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45994.188503240737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45994.188503240737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45994.188503240737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45994.188503240737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45994.188503240737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45994.188503240737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45994.188503240737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45994.188503240737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45994.188503240737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45994.188503240737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45994.188503240737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45994.188503240737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45994.188503240737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45994.188503240737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45994.188503240737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45994.188503240737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45994.188503240737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45994.188503240737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45994.188503240737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45994.188503240737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45994.188503240737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45994.188503240737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45994.188503240737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45994.188503240737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45994.188503240737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45994.188503240737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45994.188503240737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45994.188503240737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45994.188503240737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45994.188503240737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45994.188503240737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45994.188503240737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45994.188503240737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45994.188503240737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45994.188503240737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45994.188503240737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45994.188503240737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45994.188503240737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45994.188503240737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45994.188503240737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45994.188503240737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45994.188503240737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45994.188503240737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45994.188503240737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45994.188503240737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45994.188503240737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45994.188503240737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45994.188503240737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45994.188503240737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45994.188503240737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45994.188503240737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45994.188503240737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45994.188503240737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45994.188503240737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45994.188503240737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45994.188503240737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45994.188503240737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45994.188503240737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45994.188503240737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45994.188503240737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45994.188503240737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45994.188503240737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45994.188503240737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45994.188503240737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45994.188503240737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45994.188503240737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45994.188503240737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45994.188503240737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45994.188503240737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45994.188503240737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45994.188503240737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45994.188503240737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45994.188503240737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45994.188503240737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45994.188503240737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45994.188503240737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45994.188503240737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45994.188503240737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45994.188503240737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45994.188503240737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45994.188503240737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45994.188503240737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45994.188503240737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45994.188503240737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45994.188503240737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45994.188503240737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45994.188503240737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45994.188503240737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45994.188503240737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45994.188503240737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45994.188503240737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45994.188503240737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45994.188503240737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45994.188503240737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45994.188503240737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45994.188503240737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45994.188503240737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45994.188503240737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45994.188503240737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45994.188503240737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45994.188503240737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45994.188503240737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45994.188503240737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45994.188503240737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45994.188503240737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45994.188503240737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45994.188503240737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45994.188503240737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45994.188503240737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45994.188503240737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45994.188503240737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45994.188503240737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45994.188503240737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45994.188503240737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45994.188503240737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45994.188503240737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45994.188503240737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45994.188503240737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45994.188503240737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45994.188503240737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45994.188503240737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45994.188503240737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45994.188503240737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45994.188503240737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45994.188503240737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45994.188503240737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45994.188503240737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45994.188503240737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45994.188503240737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45994.188503240737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45994.188503240737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45994.188503240737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45994.188503240737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45994.188503240737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45994.188503240737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45994.188503240737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45994.188503240737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45994.188503240737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45994.188503240737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45994.188503240737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45994.188503240737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45994.188503240737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45994.188503240737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45994.188503240737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45994.188503240737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45994.188503240737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45994.188503240737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45994.188503240737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45994.188503240737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45994.188503240737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45994.188503240737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45994.188503240737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45994.188503240737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45994.188503240737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45994.188503240737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45994.188503240737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45994.188503240737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45994.188503240737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45994.188503240737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45994.188503240737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45994.188503240737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45994.188503240737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45994.188503240737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45994.188503240737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45994.188503240737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45994.188503240737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45994.188503240737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45994.188503240737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45994.188503240737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45994.188503240737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45994.188503240737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45994.188503240737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45994.188503240737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45994.188503240737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45994.188503240737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45994.188503240737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45994.188503240737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45994.188503240737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45994.188503240737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45994.188503240737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45994.188503240737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45994.188503240737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45994.188503240737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45994.188503240737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45994.188503240737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45994.188503240737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45994.188503240737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45994.188503240737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45994.188503240737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45994.188503240737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45994.188503240737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45994.188503240737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45994.188503240737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45994.188503240737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45994.188503240737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45994.188503240737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45994.188503240737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45994.188503240737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45994.188503240737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45994.188503240737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45994.188503240737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45994.188503240737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45994.188503240737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45994.188503240737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45994.188503240737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45994.188503240737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45994.188503240737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45994.188503240737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45994.188503240737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45994.188503240737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45994.188503240737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45994.188503240737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45994.188503240737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45994.188503240737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45994.188503240737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45994.188503240737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45994.188503240737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45994.188503240737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45994.188503240737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45994.188503240737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45994.188503240737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45994.188503240737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45994.188503240737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45994.188503240737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45994.188503240737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45994.188503240737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45994.188503240737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45994.188503240737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45994.188503240737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45994.188503240737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45994.188503240737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45994.188503240737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45994.188503240737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45994.188503240737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45994.188503240737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45994.188503240737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45994.188503240737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45994.188503240737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45994.188503240737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45994.188503240737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45994.188503240737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45994.188503240737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45994.188503240737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45994.188503240737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45994.188503240737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45994.188503240737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45994.188503240737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45994.188503240737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45994.188503240737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45994.188503240737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45994.188503240737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45994.188503240737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45994.188503240737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45994.188503240737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45994.188503240737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45994.188503240737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45994.188503240737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45994.188503240737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45994.188503240737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45994.188503240737</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290.707785648141</v>
      </c>
      <c r="H2" s="92">
        <v>45703.474768518521</v>
      </c>
      <c r="I2" s="92" t="str">
        <f>IFERROR(VLOOKUP(D2,DB!A:F,6,0),"")</f>
        <v>SCECO</v>
      </c>
      <c r="J2" s="92" t="str">
        <f>IFERROR(VLOOKUP(D2,DB!A:G,7,0),"")</f>
        <v>Dead</v>
      </c>
      <c r="K2" s="94" t="s">
        <v>39202</v>
      </c>
      <c r="L2" s="88" t="str">
        <f>IFERROR(VLOOKUP(D2,DB!A:I,9,0),"")</f>
        <v>Latis</v>
      </c>
    </row>
    <row r="3" spans="1:16" ht="15" customHeight="1">
      <c r="A3" s="88" t="s">
        <v>39203</v>
      </c>
      <c r="B3" s="110" t="str">
        <f>IFERROR(VLOOKUP(D3,DB!A:K,11,0),"")</f>
        <v>R4</v>
      </c>
      <c r="C3" s="90">
        <v>2</v>
      </c>
      <c r="D3" s="88" t="s">
        <v>35271</v>
      </c>
      <c r="E3" s="91" t="s">
        <v>39106</v>
      </c>
      <c r="F3" s="92">
        <v>45993.737430555557</v>
      </c>
      <c r="G3" s="93">
        <f ca="1">IFERROR(NOW()-F3,"")</f>
        <v>0.45107268518040655</v>
      </c>
      <c r="H3" s="92">
        <v>45993.737430555557</v>
      </c>
      <c r="I3" s="110" t="str">
        <f>IFERROR(VLOOKUP(D3,DB!A:F,6,0),"")</f>
        <v>Generator-SG</v>
      </c>
      <c r="J3" s="110" t="str">
        <f>IFERROR(VLOOKUP(D3,DB!A:G,7,0),"")</f>
        <v>Dead</v>
      </c>
      <c r="K3" s="94" t="s">
        <v>39204</v>
      </c>
      <c r="L3" s="88" t="str">
        <f>IFERROR(VLOOKUP(D3,DB!A:I,9,0),"")</f>
        <v>Latis</v>
      </c>
    </row>
    <row r="4" spans="1:16" ht="15" customHeight="1">
      <c r="A4" s="88" t="s">
        <v>39205</v>
      </c>
      <c r="B4" s="110" t="str">
        <f>IFERROR(VLOOKUP(D4,DB!A:K,11,0),"")</f>
        <v>R4</v>
      </c>
      <c r="C4" s="90">
        <v>2</v>
      </c>
      <c r="D4" s="88" t="s">
        <v>36353</v>
      </c>
      <c r="E4" s="91" t="s">
        <v>39106</v>
      </c>
      <c r="F4" s="92">
        <v>45690.928472222222</v>
      </c>
      <c r="G4" s="93">
        <f ca="1">IFERROR(NOW()-F4,"")</f>
        <v>303.26003101851529</v>
      </c>
      <c r="H4" s="92">
        <v>45993.892835648148</v>
      </c>
      <c r="I4" s="110" t="str">
        <f>IFERROR(VLOOKUP(D4,DB!A:F,6,0),"")</f>
        <v>Generator-SG</v>
      </c>
      <c r="J4" s="110" t="str">
        <f>IFERROR(VLOOKUP(D4,DB!A:G,7,0),"")</f>
        <v>Weak</v>
      </c>
      <c r="K4" s="94" t="s">
        <v>39204</v>
      </c>
      <c r="L4" s="88" t="str">
        <f>IFERROR(VLOOKUP(D4,DB!A:I,9,0),"")</f>
        <v>Latis</v>
      </c>
    </row>
    <row r="5" spans="1:16" ht="15" customHeight="1">
      <c r="A5" s="110" t="s">
        <v>39206</v>
      </c>
      <c r="B5" s="110" t="str">
        <f>IFERROR(VLOOKUP(D5,DB!A:K,11,0),"")</f>
        <v>R4</v>
      </c>
      <c r="C5" s="90">
        <v>1</v>
      </c>
      <c r="D5" s="88" t="s">
        <v>35680</v>
      </c>
      <c r="E5" s="91" t="s">
        <v>39106</v>
      </c>
      <c r="F5" s="92">
        <v>45993.988888888889</v>
      </c>
      <c r="G5" s="93">
        <f ca="1">IFERROR(NOW()-F5,"")</f>
        <v>0.19961435184814036</v>
      </c>
      <c r="H5" s="92">
        <v>45993.983101851853</v>
      </c>
      <c r="I5" s="110" t="str">
        <f>IFERROR(VLOOKUP(D5,DB!A:F,6,0),"")</f>
        <v>Generator-SG</v>
      </c>
      <c r="J5" s="110" t="str">
        <f>IFERROR(VLOOKUP(D5,DB!A:G,7,0),"")</f>
        <v>Good</v>
      </c>
      <c r="K5" s="94" t="s">
        <v>39207</v>
      </c>
      <c r="L5" s="88" t="str">
        <f>IFERROR(VLOOKUP(D5,DB!A:I,9,0),"")</f>
        <v>Latis</v>
      </c>
    </row>
    <row r="6" spans="1:16" ht="15" customHeight="1">
      <c r="A6" s="110"/>
      <c r="B6" s="110" t="str">
        <f>IFERROR(VLOOKUP(D6,DB!A:K,11,0),"")</f>
        <v/>
      </c>
      <c r="C6" s="90"/>
      <c r="D6" s="88"/>
      <c r="E6" s="91"/>
      <c r="F6" s="92"/>
      <c r="G6" s="93">
        <f ca="1">IFERROR(NOW()-F6,"")</f>
        <v>45994.188503240737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45994.188503240737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45994.188503240737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45994.188503240737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45994.188503240737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45994.188503240737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45994.188503240737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45994.188503240737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45994.188503240737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45994.188503240737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45994.188503240737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45994.188503240737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45994.188503240737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45994.188503240737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45994.188503240737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45994.188503240737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45994.188503240737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45994.188503240737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45994.188503240737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45994.188503240737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45994.188503240737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45994.188503240737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45994.188503240737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45994.188503240737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45994.188503240737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45994.188503240737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45994.188503240737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45994.188503240737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45994.188503240737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45994.188503240737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45994.188503240737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45994.188503240737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45994.188503240737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45994.188503240737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45994.188503240737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45994.188503240737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45994.188503240737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45994.188503240737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45994.188503240737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45994.188503240737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45994.188503240737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45994.188503240737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45994.188503240737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45994.188503240737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45994.188503240737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45994.188503240737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45994.188503240737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45994.188503240737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45994.188503240737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45994.188503240737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45994.188503240737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45994.188503240737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45994.188503240737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45994.188503240737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45994.188503240737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45994.188503240737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45994.188503240737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45994.188503240737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45994.188503240737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45994.188503240737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45994.188503240737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45994.188503240737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45994.188503240737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45994.188503240737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45994.188503240737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45994.188503240737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45994.188503240737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45994.188503240737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45994.188503240737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45994.188503240737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45994.188503240737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45994.188503240737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45994.188503240737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45994.188503240737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45994.188503240737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45994.188503240737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45994.188503240737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45994.188503240737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45994.188503240737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45994.188503240737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45994.188503240737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45994.188503240737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45994.188503240737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45994.188503240737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45994.188503240737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45994.188503240737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45994.188503240737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45994.188503240737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45994.188503240737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45994.188503240737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45994.188503240737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45994.188503240737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45994.188503240737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45994.188503240737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45994.188503240737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45994.188503240737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45994.188503240737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45994.188503240737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45994.188503240737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45994.188503240737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45994.188503240737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45994.188503240737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45994.188503240737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45994.188503240737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45994.188503240737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45994.188503240737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45994.188503240737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45994.188503240737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45994.188503240737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45994.188503240737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45994.188503240737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45994.188503240737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45994.188503240737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45994.188503240737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45994.188503240737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45994.188503240737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45994.188503240737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45994.188503240737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45994.188503240737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45994.188503240737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45994.188503240737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45994.188503240737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45994.188503240737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45994.188503240737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45994.188503240737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45994.188503240737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45994.188503240737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45994.188503240737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45994.188503240737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45994.188503240737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45994.188503240737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45994.188503240737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45994.188503240737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45994.188503240737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45994.188503240737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45994.188503240737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45994.188503240737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45994.188503240737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45994.188503240737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45994.188503240737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45994.188503240737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45994.188503240737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45994.188503240737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45994.188503240737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45994.188503240737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45994.188503240737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45994.188503240737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45994.188503240737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45994.188503240737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45994.188503240737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45994.188503240737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45994.188503240737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45994.188503240737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45994.188503240737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45994.188503240737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45994.188503240737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45994.188503240737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45994.188503240737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45994.188503240737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45994.188503240737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45994.188503240737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45994.188503240737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45994.188503240737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45994.188503240737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45994.188503240737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45994.188503240737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45994.188503240737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45994.188503240737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45994.188503240737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45994.188503240737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45994.188503240737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45994.188503240737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45994.188503240737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45994.188503240737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45994.188503240737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45994.188503240737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45994.188503240737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45994.188503240737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45994.188503240737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45994.188503240737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45994.188503240737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45994.188503240737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45994.188503240737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45994.188503240737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45994.188503240737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45994.188503240737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45994.188503240737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45994.188503240737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45994.188503240737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45994.188503240737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45994.188503240737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45994.188503240737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45994.188503240737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45994.188503240737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45994.188503240737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45994.188503240737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45994.188503240737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45994.188503240737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45994.188503240737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45994.188503240737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45994.188503240737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45994.188503240737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45994.188503240737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45994.188503240737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45994.188503240737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45994.188503240737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45994.188503240737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45994.188503240737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45994.188503240737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45994.188503240737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45994.188503240737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45994.188503240737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45994.188503240737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45994.188503240737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45994.188503240737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45994.188503240737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45994.188503240737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45994.188503240737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45994.188503240737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45994.188503240737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45994.188503240737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45994.188503240737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45994.188503240737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45994.188503240737</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102.35644305554888</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67.999625925920554</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45.527392129624786</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12.815204629623622</v>
      </c>
      <c r="H5" s="136">
        <v>45981.360798611109</v>
      </c>
      <c r="I5" s="106" t="str">
        <f>IFERROR(VLOOKUP(D5,DB!A:F,6,0),"")</f>
        <v>SCECO</v>
      </c>
      <c r="J5" s="106" t="str">
        <f>IFERROR(VLOOKUP(D5,DB!A:G,7,0),"")</f>
        <v>Dead</v>
      </c>
      <c r="K5" s="106" t="s">
        <v>39215</v>
      </c>
      <c r="L5" s="106" t="str">
        <f>IFERROR(VLOOKUP(D5,DB!A:I,9,0),"")</f>
        <v>Latis</v>
      </c>
    </row>
    <row r="6" spans="1:13">
      <c r="A6" s="37" t="s">
        <v>39216</v>
      </c>
      <c r="B6" s="37" t="str">
        <f>IFERROR(VLOOKUP(D6,DB!A:K,11,0),"")</f>
        <v>R5</v>
      </c>
      <c r="C6" s="37">
        <v>1</v>
      </c>
      <c r="D6" s="37" t="s">
        <v>33343</v>
      </c>
      <c r="E6" s="37" t="s">
        <v>39106</v>
      </c>
      <c r="F6" s="38">
        <v>45994.143067129633</v>
      </c>
      <c r="G6" s="135">
        <f ca="1">IFERROR(NOW()-F6,"")</f>
        <v>4.5436111104208976E-2</v>
      </c>
      <c r="H6" s="38">
        <v>45994.128483796296</v>
      </c>
      <c r="I6" s="37" t="str">
        <f>IFERROR(VLOOKUP(D6,DB!A:F,6,0),"")</f>
        <v>Generator-SG</v>
      </c>
      <c r="J6" s="37" t="str">
        <f>IFERROR(VLOOKUP(D6,DB!A:G,7,0),"")</f>
        <v>Vandalized</v>
      </c>
      <c r="K6" s="37" t="s">
        <v>39217</v>
      </c>
      <c r="L6" s="37" t="str">
        <f>IFERROR(VLOOKUP(D6,DB!A:I,9,0),"")</f>
        <v>Latis</v>
      </c>
    </row>
    <row r="7" spans="1:13">
      <c r="A7" s="37"/>
      <c r="B7" s="37" t="str">
        <f>IFERROR(VLOOKUP(D7,DB!A:K,11,0),"")</f>
        <v/>
      </c>
      <c r="C7" s="37"/>
      <c r="D7" s="37"/>
      <c r="E7" s="37"/>
      <c r="F7" s="38"/>
      <c r="G7" s="135">
        <f ca="1">IFERROR(NOW()-F7,"")</f>
        <v>45994.188503240737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45994.188503240737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45994.188503240737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45994.188503240737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45994.188503240737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45994.188503240737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45994.188503240737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45994.188503240737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45994.188503240737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45994.188503240737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45994.188503240737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45994.188503240737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45994.188503240737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45994.188503240737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45994.188503240737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45994.188503240737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45994.188503240737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45994.188503240737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45994.188503240737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45994.188503240737</v>
      </c>
      <c r="H26" s="38"/>
      <c r="I26" s="37" t="str">
        <f>IFERROR(VLOOKUP(D26,DB!A:F,6,0),"")</f>
        <v/>
      </c>
      <c r="J26" s="37" t="str">
        <f>IFERROR(VLOOKUP(D26,DB!A:G,7,0),"")</f>
        <v/>
      </c>
      <c r="K26" s="37"/>
      <c r="L26" s="37" t="str">
        <f>IFERROR(VLOOKUP(D26,DB!A:I,9,0),"")</f>
        <v/>
      </c>
    </row>
    <row r="27" spans="1:12">
      <c r="A27" s="150"/>
      <c r="B27" s="150" t="str">
        <f>IFERROR(VLOOKUP(D27,DB!A:K,11,0),"")</f>
        <v/>
      </c>
      <c r="C27" s="150"/>
      <c r="D27" s="150"/>
      <c r="E27" s="150"/>
      <c r="F27" s="151"/>
      <c r="G27" s="152">
        <f ca="1">IFERROR(NOW()-F27,"")</f>
        <v>45994.188503240737</v>
      </c>
      <c r="H27" s="151"/>
      <c r="I27" s="150" t="str">
        <f>IFERROR(VLOOKUP(D27,DB!A:F,6,0),"")</f>
        <v/>
      </c>
      <c r="J27" s="150" t="str">
        <f>IFERROR(VLOOKUP(D27,DB!A:G,7,0),"")</f>
        <v/>
      </c>
      <c r="K27" s="150"/>
      <c r="L27" s="150"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2</v>
      </c>
      <c r="D2" s="119" t="s">
        <v>34862</v>
      </c>
      <c r="E2" s="142" t="s">
        <v>39106</v>
      </c>
      <c r="F2" s="121">
        <v>45994.133032407408</v>
      </c>
      <c r="G2" s="72">
        <f ca="1">IFERROR(NOW()-F2,"-")</f>
        <v>5.5470833329309244E-2</v>
      </c>
      <c r="H2" s="121">
        <v>45994.126319444447</v>
      </c>
      <c r="I2" s="119" t="str">
        <f>IFERROR(VLOOKUP(D2,DB!A:F,6,0),"")</f>
        <v>Generator-SG</v>
      </c>
      <c r="J2" s="119" t="str">
        <f>IFERROR(VLOOKUP(D2,DB!A:G,7,0),"")</f>
        <v>Dead</v>
      </c>
      <c r="K2" s="122" t="s">
        <v>39219</v>
      </c>
      <c r="L2" s="137" t="str">
        <f>IFERROR(VLOOKUP(D2,DB!A:I,9,0),"")</f>
        <v>Latis</v>
      </c>
    </row>
    <row r="3" spans="1:16382" ht="31.5" customHeight="1">
      <c r="A3" s="118"/>
      <c r="B3" s="119" t="str">
        <f>IFERROR(VLOOKUP(D3,DB!A:K,11,0),"")</f>
        <v/>
      </c>
      <c r="C3" s="120"/>
      <c r="D3" s="153"/>
      <c r="E3" s="142"/>
      <c r="F3" s="121"/>
      <c r="G3" s="72">
        <f ca="1">IFERROR(NOW()-F3,"-")</f>
        <v>45994.188503240737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45994.188503240737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45994.188503240737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45994.188503240737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45994.188503240737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45994.188503240737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45994.188503240737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45994.188503240737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45994.188503240737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45994.188503240737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45994.188503240737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45994.188503240737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45994.188503240737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45994.188503240737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45994.188503240737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45994.188503240737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45994.188503240737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45994.188503240737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45994.188503240737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45994.188503240737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45994.188503240737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45994.188503240737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45994.188503240737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45994.188503240737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45994.188503240737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45994.188503240737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45994.188503240737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45994.188503240737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45994.188503240737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45994.188503240737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45994.188503240737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45994.188503240737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45994.188503240737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45994.188503240737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45994.188503240737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45994.188503240737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45994.188503240737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45994.188503240737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45994.188503240737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45994.188503240737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45994.188503240737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45994.188503240737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45994.188503240737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45994.188503240737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45994.188503240737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45994.188503240737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45994.188503240737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45994.188503240737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45994.188503240737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45994.188503240737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45994.188503240737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45994.188503240737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45994.188503240737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45994.188503240737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45994.188503240737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45994.188503240737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45994.188503240737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45994.188503240737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45994.188503240737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45994.188503240737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45994.188503240737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45994.188503240737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45994.188503240737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45994.188503240737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45994.188503240737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45994.188503240737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45994.188503240737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45994.188503240737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45994.188503240737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45994.188503240737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45994.188503240737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45994.188503240737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45994.188503240737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45994.188503240737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45994.188503240737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45994.188503240737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45994.188503240737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45994.188503240737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45994.188503240737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45994.188503240737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45994.188503240737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45994.188503240737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45994.188503240737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45994.188503240737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45994.188503240737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45994.188503240737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45994.188503240737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45994.188503240737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45994.188503240737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45994.188503240737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45994.188503240737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45994.188503240737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45994.188503240737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45994.188503240737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45994.188503240737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45994.188503240737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45994.188503240737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45994.188503240737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45994.188503240737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45994.188503240737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45994.188503240737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45994.188503240737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45994.188503240737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45994.188503240737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45994.188503240737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45994.188503240737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45994.188503240737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45994.188503240737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45994.188503240737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45994.188503240737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45994.188503240737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45994.188503240737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45994.188503240737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45994.188503240737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45994.188503240737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45994.188503240737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45994.188503240737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45994.188503240737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45994.188503240737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45994.188503240737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45994.188503240737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45994.188503240737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45994.188503240737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45994.188503240737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45994.188503240737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45994.188503240737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45994.188503240737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45994.188503240737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45994.188503240737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45994.188503240737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45994.188503240737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45994.188503240737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45994.188503240737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45994.188503240737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45994.188503240737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45994.188503240737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45994.188503240737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45994.188503240737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45994.188503240737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45994.188503240737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45994.188503240737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45994.188503240737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45994.188503240737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45994.188503240737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45994.188503240737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45994.188503240737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45994.188503240737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45994.188503240737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45994.188503240737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45994.188503240737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45994.188503240737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45994.188503240737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45994.188503240737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45994.188503240737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45994.188503240737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45994.188503240737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45994.188503240737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45994.188503240737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45994.188503240737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45994.188503240737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45994.188503240737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45994.188503240737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45994.188503240737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45994.188503240737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45994.188503240737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45994.188503240737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45994.188503240737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45994.188503240737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45994.188503240737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45994.188503240737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45994.188503240737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45994.188503240737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45994.188503240737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45994.188503240737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45994.188503240737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45994.188503240737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45994.188503240737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45994.188503240737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45994.188503240737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45994.188503240737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45994.188503240737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45994.188503240737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45994.188503240737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45994.188503240737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45994.188503240737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45994.188503240737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45994.188503240737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45994.188503240737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45994.188503240737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45994.188503240737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45994.188503240737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45994.188503240737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45994.188503240737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45994.188503240737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45994.188503240737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45994.188503240737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45994.188503240737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45994.188503240737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45994.188503240737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45994.188503240737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45994.188503240737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45994.188503240737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45994.188503240737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45994.188503240737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45994.188503240737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45994.188503240737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45994.188503240737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45994.188503240737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45994.188503240737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45994.188503240737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45994.188503240737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45994.188503240737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45994.188503240737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45994.188503240737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45994.188503240737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45994.188503240737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45994.188503240737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45994.188503240737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45994.188503240737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45994.188503240737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45994.188503240737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45994.188503240737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45994.188503240737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45994.188503240737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45994.188503240737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45994.188503240737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45994.188503240737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45994.188503240737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45994.188503240737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45994.188503240737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45994.188503240737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45994.188503240737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45994.188503240737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45994.188503240737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45994.188503240737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45994.188503240737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45994.188503240737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45994.188503240737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45994.188503240737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45994.188503240737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45994.188503240737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45994.188503240737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45994.188503240737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45994.188503240737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45994.188503240737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45994.188503240737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45994.188503240737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45994.188503240737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45994.188503240737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45994.188503240737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45994.188503240737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45994.188503240737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45994.188503240737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45994.188503240737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45994.188503240737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45994.188503240737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45994.188503240737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45994.188503240737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45994.188503240737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45994.188503240737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45994.188503240737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45994.188503240737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45994.188503240737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45994.188503240737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45994.188503240737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45994.188503240737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45994.188503240737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45994.188503240737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45994.188503240737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45994.188503240737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45994.188503240737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45994.188503240737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45994.188503240737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45994.188503240737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45994.188503240737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45994.188503240737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45994.188503240737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45994.188503240737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45994.188503240737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45994.188503240737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45994.188503240737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45994.188503240737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45994.188503240737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45994.188503240737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45994.188503240737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45994.188503240737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45994.188503240737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45994.188503240737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45994.188503240737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45994.188503240737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45994.188503240737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45994.188503240737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45994.188503240737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45994.188503240737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45994.188503240737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45994.188503240737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45994.188503240737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45994.188503240737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45994.188503240737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45994.188503240737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45994.188503240737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45994.188503240737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45994.188503240737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45994.188503240737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45994.188503240737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45994.188503240737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45994.188503240737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45994.188503240737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45994.188503240737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45994.188503240737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45994.188503240737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45994.188503240737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45994.188503240737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45994.188503240737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45994.188503240737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45994.188503240737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45994.188503240737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45994.188503240737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45994.188503240737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45994.188503240737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45994.188503240737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45994.188503240737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45994.188503240737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45994.188503240737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45994.188503240737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45994.188503240737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45994.188503240737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45994.188503240737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45994.188503240737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45994.188503240737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45994.188503240737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45994.188503240737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45994.188503240737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45994.188503240737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45994.188503240737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45994.188503240737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45994.188503240737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45994.188503240737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45994.188503240737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45994.188503240737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45994.188503240737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45994.188503240737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45994.188503240737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45994.188503240737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45994.188503240737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45994.188503240737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45994.188503240737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45994.188503240737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45994.188503240737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45994.188503240737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45994.188503240737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45994.188503240737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45994.188503240737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45994.188503240737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45994.188503240737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45994.188503240737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45994.188503240737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45994.188503240737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45994.188503240737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45994.188503240737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45994.188503240737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45994.188503240737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45994.188503240737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45994.188503240737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45994.188503240737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45994.188503240737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45994.188503240737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45994.188503240737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45994.188503240737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45994.188503240737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45994.188503240737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45994.188503240737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45994.188503240737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45994.188503240737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45994.188503240737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45994.188503240737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45994.188503240737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45994.188503240737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45994.188503240737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45994.188503240737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45994.188503240737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45994.188503240737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45994.188503240737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45994.188503240737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45994.188503240737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45994.188503240737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45994.188503240737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45994.188503240737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45994.188503240737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45994.188503240737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45994.188503240737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45994.188503240737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45994.188503240737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45994.188503240737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45994.188503240737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45994.188503240737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45994.188503240737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45994.188503240737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45994.188503240737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45994.188503240737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45994.188503240737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45994.188503240737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45994.188503240737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45994.188503240737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45994.188503240737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45994.188503240737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45994.188503240737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45994.188503240737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45994.188503240737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45994.188503240737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45994.188503240737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45994.188503240737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45994.188503240737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45994.188503240737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45994.188503240737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45994.188503240737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45994.188503240737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45994.188503240737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45994.188503240737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45994.188503240737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45994.188503240737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45994.188503240737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45994.188503240737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45994.188503240737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45994.188503240737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45994.188503240737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45994.188503240737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45994.188503240737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45994.188503240737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45994.188503240737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45994.188503240737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45994.188503240737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45994.188503240737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45994.188503240737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45994.188503240737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45994.188503240737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45994.188503240737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45994.188503240737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45994.188503240737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45994.188503240737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45994.188503240737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45994.188503240737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45994.188503240737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45994.188503240737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45994.188503240737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45994.188503240737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45994.188503240737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45994.188503240737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45994.188503240737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45994.188503240737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45994.188503240737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45994.188503240737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45994.188503240737</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45994.188503240737</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2025-12-03T01:32:21Z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