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92" documentId="13_ncr:1_{F6CB121F-512D-4AA6-A0C1-0FB36C537598}" xr6:coauthVersionLast="47" xr6:coauthVersionMax="47" xr10:uidLastSave="{8909CDA5-1344-4D1D-AF79-51355D920BDB}"/>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<sst xmlns="http://schemas.openxmlformats.org/spreadsheetml/2006/main" count="180290" uniqueCount="39129">
  <si>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</si>
  <si>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</si>
  <si>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</si>
  <si>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</si>
  <si>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</si>
  <si>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</si>
  <si>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</si>
  <si>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</si>
  <si>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</si>
  <si>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</si>
  <si>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</si>
  <si>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</si>
  <si>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</si>
  <si>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</si>
  <si>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</si>
  <si>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</si>
  <si>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</si>
  <si>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</si>
  <si>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</si>
  <si>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</si>
  <si>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</si>
  <si>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</si>
  <si>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</si>
  <si>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</si>
  <si>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</si>
  <si>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</si>
  <si>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</si>
  <si>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</si>
  <si>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</si>
  <si>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</si>
  <si>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</si>
  <si>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</si>
  <si>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</si>
  <si>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</si>
  <si>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</si>
  <si>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</si>
  <si>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</si>
  <si>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</si>
  <si>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</si>
  <si>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</si>
  <si>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</si>
  <si>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</si>
  <si>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</si>
  <si>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</si>
  <si>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</si>
  <si>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</si>
  <si>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</si>
  <si>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</si>
  <si>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</si>
  <si>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</si>
  <si>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</si>
  <si>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</si>
  <si>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</si>
  <si>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</si>
  <si>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</si>
  <si>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</si>
  <si>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</si>
  <si>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</si>
  <si>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</si>
  <si>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</si>
  <si>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</si>
  <si>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</si>
  <si>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</si>
  <si>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</si>
  <si>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</si>
  <si>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</si>
  <si>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</si>
  <si>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</si>
  <si>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</si>
  <si>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</si>
  <si>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</si>
  <si>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</si>
  <si>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</si>
  <si>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</si>
  <si>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</si>
  <si>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</si>
  <si>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</si>
  <si>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</si>
  <si>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</si>
  <si>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</si>
  <si>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</si>
  <si>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</si>
  <si>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</si>
  <si>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</si>
  <si>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</si>
  <si>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</si>
  <si>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</si>
  <si>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</si>
  <si>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</si>
  <si>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</si>
  <si>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</si>
  <si>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</si>
  <si>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</si>
  <si>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</si>
  <si>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</si>
  <si>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</si>
  <si>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</si>
  <si>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</si>
  <si>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</si>
  <si>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</si>
  <si>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</si>
  <si>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</si>
  <si>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</si>
  <si>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</si>
  <si>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</si>
  <si>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</si>
  <si>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</si>
  <si>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</si>
  <si>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</si>
  <si>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</si>
  <si>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</si>
  <si>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</si>
  <si>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</si>
  <si>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</si>
  <si>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</si>
  <si>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</si>
  <si>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</si>
  <si>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</si>
  <si>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</si>
  <si>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</si>
  <si>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</si>
  <si>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</si>
  <si>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</si>
  <si>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</si>
  <si>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</si>
  <si>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</si>
  <si>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</si>
  <si>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</si>
  <si>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</si>
  <si>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</si>
  <si>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</si>
  <si>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</si>
  <si>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</si>
  <si>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</si>
  <si>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</si>
  <si>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</si>
  <si>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</si>
  <si>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</si>
  <si>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</si>
  <si>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</si>
  <si>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</si>
  <si>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</si>
  <si>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</si>
  <si>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</si>
  <si>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</si>
  <si>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</si>
  <si>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</si>
  <si>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</si>
  <si>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</si>
  <si>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</si>
  <si>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</si>
  <si>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</si>
  <si>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</si>
  <si>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</si>
  <si>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</si>
  <si>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</si>
  <si>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</si>
  <si>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</si>
  <si>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</si>
  <si>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</si>
  <si>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</si>
  <si>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</si>
  <si>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</si>
  <si>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</si>
  <si>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</si>
  <si>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</si>
  <si>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</si>
  <si>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</si>
  <si>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</si>
  <si>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</si>
  <si>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</si>
  <si>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</si>
  <si>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</si>
  <si>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</si>
  <si>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</si>
  <si>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</si>
  <si>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</si>
  <si>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</si>
  <si>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</si>
  <si>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</si>
  <si>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</si>
  <si>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</si>
  <si>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</si>
  <si>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</si>
  <si>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</si>
  <si>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</si>
  <si>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</si>
  <si>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</si>
  <si>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</si>
  <si>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</si>
  <si>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</si>
  <si>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</si>
  <si>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</si>
  <si>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</si>
  <si>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</si>
  <si>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</si>
  <si>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</si>
  <si>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</si>
  <si>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</si>
  <si>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</si>
  <si>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</si>
  <si>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</si>
  <si>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</si>
  <si>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</si>
  <si>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</si>
  <si>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</si>
  <si>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</si>
  <si>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</si>
  <si>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</si>
  <si>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</si>
  <si>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</si>
  <si>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</si>
  <si>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</si>
  <si>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</si>
  <si>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</si>
  <si>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</si>
  <si>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</si>
  <si>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</si>
  <si>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</si>
  <si>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</si>
  <si>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</si>
  <si>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</si>
  <si>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</si>
  <si>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</si>
  <si>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</si>
  <si>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</si>
  <si>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</si>
  <si>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</si>
  <si>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</si>
  <si>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</si>
  <si>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</si>
  <si>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</si>
  <si>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</si>
  <si>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</si>
  <si>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</si>
  <si>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</si>
  <si>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</si>
  <si>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</si>
  <si>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</si>
  <si>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</si>
  <si>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</si>
  <si>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</si>
  <si>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</si>
  <si>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</si>
  <si>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</si>
  <si>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</si>
  <si>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</si>
  <si>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</si>
  <si>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</si>
  <si>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</si>
  <si>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</si>
  <si>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</si>
  <si>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</si>
  <si>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</si>
  <si>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</si>
  <si>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</si>
  <si>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</si>
  <si>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</si>
  <si>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</si>
  <si>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</si>
  <si>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</si>
  <si>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</si>
  <si>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</si>
  <si>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</si>
  <si>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</si>
  <si>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</si>
  <si>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</si>
  <si>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</si>
  <si>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</si>
  <si>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</si>
  <si>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</si>
  <si>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</si>
  <si>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</si>
  <si>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</si>
  <si>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</si>
  <si>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</si>
  <si>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</si>
  <si>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</si>
  <si>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</si>
  <si>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</si>
  <si>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</si>
  <si>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</si>
  <si>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</si>
  <si>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</si>
  <si>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</si>
  <si>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</si>
  <si>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</si>
  <si>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</si>
  <si>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</si>
  <si>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</si>
  <si>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</si>
  <si>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</si>
  <si>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</si>
  <si>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</si>
  <si>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</si>
  <si>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</si>
  <si>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</si>
  <si>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</si>
  <si>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</si>
  <si>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</si>
  <si>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</si>
  <si>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</si>
  <si>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</si>
  <si>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</si>
  <si>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</si>
  <si>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</si>
  <si>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</si>
  <si>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</si>
  <si>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</si>
  <si>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</si>
  <si>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</si>
  <si>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</si>
  <si>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</si>
  <si>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</si>
  <si>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</si>
  <si>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</si>
  <si>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</si>
  <si>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</si>
  <si>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</si>
  <si>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</si>
  <si>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</si>
  <si>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</si>
  <si>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</si>
  <si>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</si>
  <si>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</si>
  <si>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</si>
  <si>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</si>
  <si>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</si>
  <si>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</si>
  <si>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</si>
  <si>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</si>
  <si>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</si>
  <si>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</si>
  <si>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</si>
  <si>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</si>
  <si>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</si>
  <si>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</si>
  <si>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</si>
  <si>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</si>
  <si>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</si>
  <si>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</si>
  <si>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</si>
  <si>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</si>
  <si>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</si>
  <si>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</si>
  <si>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</si>
  <si>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</si>
  <si>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</si>
  <si>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</si>
  <si>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</si>
  <si>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</si>
  <si>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</si>
  <si>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</si>
  <si>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</si>
  <si>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</si>
  <si>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</si>
  <si>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</si>
  <si>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</si>
  <si>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</si>
  <si>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</si>
  <si>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</si>
  <si>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</si>
  <si>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</si>
  <si>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</si>
  <si>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</si>
  <si>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</si>
  <si>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</si>
  <si>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</si>
  <si>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</si>
  <si>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</si>
  <si>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</si>
  <si>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</si>
  <si>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</si>
  <si>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</si>
  <si>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</si>
  <si>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</si>
  <si>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</si>
  <si>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</si>
  <si>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</si>
  <si>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</si>
  <si>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</si>
  <si>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</si>
  <si>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</si>
  <si>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</si>
  <si>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</si>
  <si>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</si>
  <si>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</si>
  <si>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</si>
  <si>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</si>
  <si>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</si>
  <si>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</si>
  <si>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</si>
  <si>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</si>
  <si>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</si>
  <si>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</si>
  <si>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</si>
  <si>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</si>
  <si>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</si>
  <si>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</si>
  <si>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</si>
  <si>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</si>
  <si>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</si>
  <si>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</si>
  <si>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</si>
  <si>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</si>
  <si>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</si>
  <si>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</si>
  <si>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</si>
  <si>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</si>
  <si>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</si>
  <si>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</si>
  <si>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</si>
  <si>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</si>
  <si>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</si>
  <si>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</si>
  <si>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</si>
  <si>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</si>
  <si>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</si>
  <si>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</si>
  <si>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</si>
  <si>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</si>
  <si>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</si>
  <si>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</si>
  <si>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</si>
  <si>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</si>
  <si>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</si>
  <si>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</si>
  <si>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</si>
  <si>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</si>
  <si>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</si>
  <si>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</si>
  <si>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</si>
  <si>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</si>
  <si>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</si>
  <si>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</si>
  <si>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</si>
  <si>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</si>
  <si>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</si>
  <si>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</si>
  <si>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</si>
  <si>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</si>
  <si>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</si>
  <si>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</si>
  <si>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</si>
  <si>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</si>
  <si>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</si>
  <si>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</si>
  <si>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</si>
  <si>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</si>
  <si>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</si>
  <si>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</si>
  <si>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</si>
  <si>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</si>
  <si>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</si>
  <si>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</si>
  <si>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</si>
  <si>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</si>
  <si>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</si>
  <si>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</si>
  <si>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</si>
  <si>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</si>
  <si>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</si>
  <si>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</si>
  <si>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</si>
  <si>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</si>
  <si>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</si>
  <si>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</si>
  <si>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</si>
  <si>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</si>
  <si>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</si>
  <si>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</si>
  <si>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</si>
  <si>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</si>
  <si>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</si>
  <si>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</si>
  <si>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</si>
  <si>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</si>
  <si>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</si>
  <si>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</si>
  <si>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</si>
  <si>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</si>
  <si>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</si>
  <si>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</si>
  <si>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</si>
  <si>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</si>
  <si>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</si>
  <si>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</si>
  <si>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</si>
  <si>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</si>
  <si>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</si>
  <si>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</si>
  <si>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</si>
  <si>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</si>
  <si>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</si>
  <si>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</si>
  <si>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</si>
  <si>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</si>
  <si>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</si>
  <si>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</si>
  <si>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</si>
  <si>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</si>
  <si>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</si>
  <si>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</si>
  <si>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</si>
  <si>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</si>
  <si>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</si>
  <si>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</si>
  <si>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</si>
  <si>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</si>
  <si>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</si>
  <si>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</si>
  <si>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</si>
  <si>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</si>
  <si>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</si>
  <si>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</si>
  <si>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</si>
  <si>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</si>
  <si>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</si>
  <si>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</si>
  <si>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</si>
  <si>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</si>
  <si>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</si>
  <si>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</si>
  <si>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</si>
  <si>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</si>
  <si>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</si>
  <si>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</si>
  <si>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</si>
  <si>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</si>
  <si>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</si>
  <si>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</si>
  <si>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</si>
  <si>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</si>
  <si>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</si>
  <si>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</si>
  <si>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</si>
  <si>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</si>
  <si>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</si>
  <si>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</si>
  <si>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</si>
  <si>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</si>
  <si>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</si>
  <si>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</si>
  <si>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</si>
  <si>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</si>
  <si>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</si>
  <si>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</si>
  <si>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</si>
  <si>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</si>
  <si>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</si>
  <si>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</si>
  <si>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</si>
  <si>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</si>
  <si>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</si>
  <si>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</si>
  <si>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</si>
  <si>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</si>
  <si>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</si>
  <si>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</si>
  <si>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</si>
  <si>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</si>
  <si>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</si>
  <si>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</si>
  <si>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</si>
  <si>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</si>
  <si>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</si>
  <si>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</si>
  <si>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</si>
  <si>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</si>
  <si>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</si>
  <si>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</si>
  <si>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</si>
  <si>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</si>
  <si>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</si>
  <si>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</si>
  <si>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</si>
  <si>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</si>
  <si>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</si>
  <si>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</si>
  <si>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</si>
  <si>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</si>
  <si>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</si>
  <si>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</si>
  <si>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</si>
  <si>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</si>
  <si>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</si>
  <si>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</si>
  <si>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</si>
  <si>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</si>
  <si>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</si>
  <si>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</si>
  <si>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</si>
  <si>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</si>
  <si>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</si>
  <si>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</si>
  <si>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</si>
  <si>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</si>
  <si>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</si>
  <si>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</si>
  <si>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</si>
  <si>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</si>
  <si>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</si>
  <si>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</si>
  <si>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</si>
  <si>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</si>
  <si>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</si>
  <si>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</si>
  <si>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</si>
  <si>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</si>
  <si>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</si>
  <si>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</si>
  <si>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</si>
  <si>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</si>
  <si>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</si>
  <si>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</si>
  <si>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</si>
  <si>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</si>
  <si>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</si>
  <si>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</si>
  <si>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</si>
  <si>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</si>
  <si>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</si>
  <si>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</si>
  <si>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</si>
  <si>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</si>
  <si>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</si>
  <si>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</si>
  <si>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</si>
  <si>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</si>
  <si>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</si>
  <si>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</si>
  <si>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</si>
  <si>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</si>
  <si>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</si>
  <si>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</si>
  <si>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</si>
  <si>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</si>
  <si>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</si>
  <si>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</si>
  <si>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</si>
  <si>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</si>
  <si>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</si>
  <si>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</si>
  <si>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</si>
  <si>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</si>
  <si>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</si>
  <si>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</si>
  <si>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</si>
  <si>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</si>
  <si>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</si>
  <si>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</si>
  <si>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</si>
  <si>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</si>
  <si>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</si>
  <si>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</si>
  <si>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</si>
  <si>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</si>
  <si>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</si>
  <si>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</si>
  <si>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</si>
  <si>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</si>
  <si>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</si>
  <si>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</si>
  <si>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</si>
  <si>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</si>
  <si>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</si>
  <si>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</si>
  <si>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</si>
  <si>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</si>
  <si>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</si>
  <si>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</si>
  <si>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</si>
  <si>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</si>
  <si>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</si>
  <si>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</si>
  <si>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</si>
  <si>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</si>
  <si>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</si>
  <si>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</si>
  <si>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</si>
  <si>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</si>
  <si>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</si>
  <si>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</si>
  <si>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</si>
  <si>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</si>
  <si>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</si>
  <si>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</si>
  <si>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</si>
  <si>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</si>
  <si>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</si>
  <si>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</si>
  <si>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</si>
  <si>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</si>
  <si>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</si>
  <si>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</si>
  <si>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</si>
  <si>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</si>
  <si>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</si>
  <si>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</si>
  <si>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</si>
  <si>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</si>
  <si>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</si>
  <si>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</si>
  <si>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</si>
  <si>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</si>
  <si>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</si>
  <si>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</si>
  <si>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</si>
  <si>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</si>
  <si>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</si>
  <si>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</si>
  <si>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</si>
  <si>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</si>
  <si>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</si>
  <si>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</si>
  <si>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</si>
  <si>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</si>
  <si>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</si>
  <si>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</si>
  <si>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</si>
  <si>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</si>
  <si>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</si>
  <si>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</si>
  <si>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</si>
  <si>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</si>
  <si>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</si>
  <si>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</si>
  <si>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</si>
  <si>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</si>
  <si>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</si>
  <si>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</si>
  <si>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</si>
  <si>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</si>
  <si>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</si>
  <si>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</si>
  <si>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</si>
  <si>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</si>
  <si>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</si>
  <si>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</si>
  <si>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</si>
  <si>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</si>
  <si>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</si>
  <si>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</si>
  <si>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</si>
  <si>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</si>
  <si>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</si>
  <si>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</si>
  <si>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</si>
  <si>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</si>
  <si>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</si>
  <si>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</si>
  <si>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</si>
  <si>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</si>
  <si>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</si>
  <si>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</si>
  <si>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</si>
  <si>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</si>
  <si>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</si>
  <si>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</si>
  <si>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</si>
  <si>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</si>
  <si>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</si>
  <si>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</si>
  <si>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</si>
  <si>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</si>
  <si>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</si>
  <si>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</si>
  <si>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</si>
  <si>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</si>
  <si>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</si>
  <si>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</si>
  <si>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</si>
  <si>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</si>
  <si>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</si>
  <si>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</si>
  <si>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</si>
  <si>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</si>
  <si>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</si>
  <si>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</si>
  <si>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</si>
  <si>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</si>
  <si>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</si>
  <si>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</si>
  <si>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</si>
  <si>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</si>
  <si>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</si>
  <si>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</si>
  <si>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</si>
  <si>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</si>
  <si>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</si>
  <si>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</si>
  <si>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</si>
  <si>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</si>
  <si>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</si>
  <si>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</si>
  <si>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</si>
  <si>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</si>
  <si>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</si>
  <si>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</si>
  <si>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</si>
  <si>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</si>
  <si>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</si>
  <si>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</si>
  <si>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</si>
  <si>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</si>
  <si>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</si>
  <si>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</si>
  <si>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</si>
  <si>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</si>
  <si>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</si>
  <si>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</si>
  <si>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</si>
  <si>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</si>
  <si>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</si>
  <si>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</si>
  <si>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</si>
  <si>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</si>
  <si>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</si>
  <si>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</si>
  <si>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</si>
  <si>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</si>
  <si>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</si>
  <si>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</si>
  <si>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</si>
  <si>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</si>
  <si>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</si>
  <si>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</si>
  <si>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</si>
  <si>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</si>
  <si>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</si>
  <si>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</si>
  <si>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</si>
  <si>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</si>
  <si>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</si>
  <si>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</si>
  <si>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</si>
  <si>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</si>
  <si>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</si>
  <si>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</si>
  <si>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</si>
  <si>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</si>
  <si>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</si>
  <si>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</si>
  <si>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</si>
  <si>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</si>
  <si>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</si>
  <si>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</si>
  <si>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</si>
  <si>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</si>
  <si>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</si>
  <si>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</si>
  <si>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</si>
  <si>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</si>
  <si>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</si>
  <si>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</si>
  <si>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</si>
  <si>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</si>
  <si>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</si>
  <si>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</si>
  <si>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</si>
  <si>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</si>
  <si>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</si>
  <si>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</si>
  <si>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</si>
  <si>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</si>
  <si>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</si>
  <si>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</si>
  <si>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</si>
  <si>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</si>
  <si>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</si>
  <si>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</si>
  <si>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</si>
  <si>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</si>
  <si>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</si>
  <si>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</si>
  <si>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</si>
  <si>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</si>
  <si>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</si>
  <si>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</si>
  <si>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</si>
  <si>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</si>
  <si>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</si>
  <si>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</si>
  <si>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</si>
  <si>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</si>
  <si>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</si>
  <si>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</si>
  <si>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</si>
  <si>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</si>
  <si>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</si>
  <si>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</si>
  <si>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</si>
  <si>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</si>
  <si>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</si>
  <si>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</si>
  <si>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</si>
  <si>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</si>
  <si>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</si>
  <si>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</si>
  <si>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</si>
  <si>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</si>
  <si>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</si>
  <si>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</si>
  <si>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</si>
  <si>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</si>
  <si>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</si>
  <si>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</si>
  <si>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</si>
  <si>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</si>
  <si>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</si>
  <si>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</si>
  <si>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</si>
  <si>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</si>
  <si>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</si>
  <si>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</si>
  <si>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</si>
  <si>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</si>
  <si>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</si>
  <si>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</si>
  <si>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</si>
  <si>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</si>
  <si>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</si>
  <si>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</si>
  <si>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</si>
  <si>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</si>
  <si>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</si>
  <si>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</si>
  <si>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</si>
  <si>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</si>
  <si>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</si>
  <si>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</si>
  <si>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</si>
  <si>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</si>
  <si>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</si>
  <si>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</si>
  <si>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</si>
  <si>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</si>
  <si>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</si>
  <si>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</si>
  <si>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</si>
  <si>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</si>
  <si>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</si>
  <si>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</si>
  <si>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</si>
  <si>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</si>
  <si>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</si>
  <si>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</si>
  <si>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</si>
  <si>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</si>
  <si>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</si>
  <si>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</si>
  <si>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</si>
  <si>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</si>
  <si>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</si>
  <si>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</si>
  <si>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</si>
  <si>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</si>
  <si>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</si>
  <si>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</si>
  <si>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</si>
  <si>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</si>
  <si>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</si>
  <si>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</si>
  <si>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</si>
  <si>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</si>
  <si>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</si>
  <si>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</si>
  <si>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</si>
  <si>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</si>
  <si>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</si>
  <si>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</si>
  <si>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</si>
  <si>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</si>
  <si>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</si>
  <si>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</si>
  <si>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</si>
  <si>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</si>
  <si>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</si>
  <si>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</si>
  <si>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</si>
  <si>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</si>
  <si>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</si>
  <si>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</si>
  <si>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</si>
  <si>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</si>
  <si>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</si>
  <si>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</si>
  <si>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</si>
  <si>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</si>
  <si>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</si>
  <si>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</si>
  <si>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</si>
  <si>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</si>
  <si>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</si>
  <si>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</si>
  <si>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</si>
  <si>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</si>
  <si>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</si>
  <si>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</si>
  <si>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</si>
  <si>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</si>
  <si>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</si>
  <si>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</si>
  <si>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</si>
  <si>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</si>
  <si>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</si>
  <si>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</si>
  <si>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</si>
  <si>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</si>
  <si>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</si>
  <si>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</si>
  <si>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</si>
  <si>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</si>
  <si>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</si>
  <si>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</si>
  <si>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</si>
  <si>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</si>
  <si>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</si>
  <si>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</si>
  <si>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</si>
  <si>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</si>
  <si>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</si>
  <si>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</si>
  <si>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</si>
  <si>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</si>
  <si>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</si>
  <si>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</si>
  <si>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</si>
  <si>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</si>
  <si>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</si>
  <si>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</si>
  <si>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</si>
  <si>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</si>
  <si>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</si>
  <si>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</si>
  <si>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</si>
  <si>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</si>
  <si>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</si>
  <si>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</si>
  <si>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</si>
  <si>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</si>
  <si>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</si>
  <si>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</si>
  <si>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</si>
  <si>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</si>
  <si>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</si>
  <si>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</si>
  <si>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</si>
  <si>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</si>
  <si>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</si>
  <si>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</si>
  <si>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</si>
  <si>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</si>
  <si>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</si>
  <si>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</si>
  <si>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</si>
  <si>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</si>
  <si>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</si>
  <si>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</si>
  <si>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</si>
  <si>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</si>
  <si>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</si>
  <si>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</si>
  <si>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</si>
  <si>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</si>
  <si>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</si>
  <si>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</si>
  <si>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</si>
  <si>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</si>
  <si>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</si>
  <si>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</si>
  <si>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</si>
  <si>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</si>
  <si>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</si>
  <si>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</si>
  <si>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</si>
  <si>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</si>
  <si>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</si>
  <si>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</si>
  <si>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</si>
  <si>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</si>
  <si>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</si>
  <si>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</si>
  <si>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</si>
  <si>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</si>
  <si>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</si>
  <si>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</si>
  <si>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</si>
  <si>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</si>
  <si>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</si>
  <si>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</si>
  <si>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</si>
  <si>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</si>
  <si>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</si>
  <si>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</si>
  <si>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</si>
  <si>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</si>
  <si>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</si>
  <si>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</si>
  <si>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</si>
  <si>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</si>
  <si>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</si>
  <si>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</si>
  <si>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</si>
  <si>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</si>
  <si>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</si>
  <si>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</si>
  <si>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</si>
  <si>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</si>
  <si>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</si>
  <si>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</si>
  <si>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</si>
  <si>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</si>
  <si>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</si>
  <si>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</si>
  <si>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</si>
  <si>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</si>
  <si>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</si>
  <si>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</si>
  <si>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</si>
  <si>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</si>
  <si>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</si>
  <si>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</si>
  <si>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</si>
  <si>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</si>
  <si>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</si>
  <si>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</si>
  <si>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</si>
  <si>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</si>
  <si>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</si>
  <si>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</si>
  <si>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</si>
  <si>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</si>
  <si>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</si>
  <si>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</si>
  <si>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</si>
  <si>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</si>
  <si>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</si>
  <si>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</si>
  <si>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</si>
  <si>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</si>
  <si>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</si>
  <si>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</si>
  <si>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</si>
  <si>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</si>
  <si>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</si>
  <si>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</si>
  <si>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</si>
  <si>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</si>
  <si>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</si>
  <si>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</si>
  <si>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</si>
  <si>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</si>
  <si>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</si>
  <si>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</si>
  <si>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</si>
  <si>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</si>
  <si>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</si>
  <si>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</si>
  <si>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</si>
  <si>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</si>
  <si>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</si>
  <si>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</si>
  <si>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</si>
  <si>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</si>
  <si>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</si>
  <si>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</si>
  <si>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</si>
  <si>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</si>
  <si>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</si>
  <si>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</si>
  <si>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</si>
  <si>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</si>
  <si>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</si>
  <si>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</si>
  <si>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</si>
  <si>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</si>
  <si>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</si>
  <si>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</si>
  <si>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</si>
  <si>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</si>
  <si>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</si>
  <si>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</si>
  <si>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</si>
  <si>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</si>
  <si>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</si>
  <si>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</si>
  <si>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</si>
  <si>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</si>
  <si>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</si>
  <si>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</si>
  <si>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</si>
  <si>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</si>
  <si>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</si>
  <si>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</si>
  <si>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</si>
  <si>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</si>
  <si>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</si>
  <si>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</si>
  <si>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</si>
  <si>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</si>
  <si>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</si>
  <si>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</si>
  <si>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</si>
  <si>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</si>
  <si>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</si>
  <si>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</si>
  <si>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</si>
  <si>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</si>
  <si>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</si>
  <si>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</si>
  <si>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</si>
  <si>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</si>
  <si>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</si>
  <si>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</si>
  <si>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</si>
  <si>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</si>
  <si>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</si>
  <si>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</si>
  <si>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</si>
  <si>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</si>
  <si>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</si>
  <si>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</si>
  <si>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</si>
  <si>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</si>
  <si>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</si>
  <si>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</si>
  <si>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</si>
  <si>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</si>
  <si>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</si>
  <si>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</si>
  <si>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</si>
  <si>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</si>
  <si>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</si>
  <si>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</si>
  <si>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</si>
  <si>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</si>
  <si>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</si>
  <si>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</si>
  <si>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</si>
  <si>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</si>
  <si>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</si>
  <si>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</si>
  <si>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</si>
  <si>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</si>
  <si>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</si>
  <si>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</si>
  <si>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</si>
  <si>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</si>
  <si>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</si>
  <si>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</si>
  <si>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</si>
  <si>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</si>
  <si>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</si>
  <si>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</si>
  <si>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</si>
  <si>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</si>
  <si>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</si>
  <si>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</si>
  <si>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</si>
  <si>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</si>
  <si>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</si>
  <si>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</si>
  <si>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</si>
  <si>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</si>
  <si>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</si>
  <si>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</si>
  <si>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</si>
  <si>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</si>
  <si>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</si>
  <si>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</si>
  <si>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</si>
  <si>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</si>
  <si>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</si>
  <si>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</si>
  <si>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</si>
  <si>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</si>
  <si>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</si>
  <si>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</si>
  <si>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</si>
  <si>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</si>
  <si>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</si>
  <si>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</si>
  <si>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</si>
  <si>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</si>
  <si>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</si>
  <si>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</si>
  <si>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</si>
  <si>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</si>
  <si>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</si>
  <si>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</si>
  <si>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</si>
  <si>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</si>
  <si>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</si>
  <si>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</si>
  <si>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</si>
  <si>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</si>
  <si>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</si>
  <si>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</si>
  <si>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</si>
  <si>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</si>
  <si>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</si>
  <si>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</si>
  <si>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</si>
  <si>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</si>
  <si>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</si>
  <si>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</si>
  <si>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</si>
  <si>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</si>
  <si>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</si>
  <si>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</si>
  <si>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</si>
  <si>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</si>
  <si>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</si>
  <si>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</si>
  <si>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</si>
  <si>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</si>
  <si>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</si>
  <si>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</si>
  <si>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</si>
  <si>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</si>
  <si>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</si>
  <si>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</si>
  <si>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</si>
  <si>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</si>
  <si>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</si>
  <si>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</si>
  <si>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</si>
  <si>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</si>
  <si>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</si>
  <si>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</si>
  <si>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</si>
  <si>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</si>
  <si>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</si>
  <si>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</si>
  <si>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</si>
  <si>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</si>
  <si>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</si>
  <si>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</si>
  <si>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</si>
  <si>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</si>
  <si>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</si>
  <si>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</si>
  <si>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</si>
  <si>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</si>
  <si>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</si>
  <si>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</si>
  <si>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</si>
  <si>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</si>
  <si>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</si>
  <si>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</si>
  <si>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</si>
  <si>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</si>
  <si>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</si>
  <si>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</si>
  <si>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</si>
  <si>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</si>
  <si>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</si>
  <si>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</si>
  <si>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</si>
  <si>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</si>
  <si>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</si>
  <si>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</si>
  <si>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</si>
  <si>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</si>
  <si>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</si>
  <si>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</si>
  <si>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</si>
  <si>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</si>
  <si>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</si>
  <si>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</si>
  <si>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</si>
  <si>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</si>
  <si>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</si>
  <si>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</si>
  <si>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</si>
  <si>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</si>
  <si>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</si>
  <si>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</si>
  <si>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</si>
  <si>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</si>
  <si>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</si>
  <si>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</si>
  <si>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</si>
  <si>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</si>
  <si>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</si>
  <si>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</si>
  <si>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</si>
  <si>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</si>
  <si>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</si>
  <si>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</si>
  <si>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</si>
  <si>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</si>
  <si>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</si>
  <si>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</si>
  <si>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</si>
  <si>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</si>
  <si>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</si>
  <si>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</si>
  <si>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</si>
  <si>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</si>
  <si>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</si>
  <si>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</si>
  <si>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</si>
  <si>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</si>
  <si>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</si>
  <si>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</si>
  <si>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</si>
  <si>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</si>
  <si>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</si>
  <si>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</si>
  <si>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</si>
  <si>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</si>
  <si>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</si>
  <si>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</si>
  <si>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</si>
  <si>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</si>
  <si>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</si>
  <si>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</si>
  <si>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</si>
  <si>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</si>
  <si>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</si>
  <si>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</si>
  <si>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</si>
  <si>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</si>
  <si>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</si>
  <si>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</si>
  <si>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</si>
  <si>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</si>
  <si>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</si>
  <si>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</si>
  <si>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</si>
  <si>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</si>
  <si>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</si>
  <si>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</si>
  <si>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</si>
  <si>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</si>
  <si>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</si>
  <si>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</si>
  <si>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</si>
  <si>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</si>
  <si>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</si>
  <si>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</si>
  <si>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</si>
  <si>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</si>
  <si>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</si>
  <si>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</si>
  <si>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</si>
  <si>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</si>
  <si>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</si>
  <si>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</si>
  <si>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</si>
  <si>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</si>
  <si>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</si>
  <si>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</si>
  <si>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</si>
  <si>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</si>
  <si>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</si>
  <si>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</si>
  <si>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</si>
  <si>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</si>
  <si>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</si>
  <si>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</si>
  <si>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</si>
  <si>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</si>
  <si>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</si>
  <si>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</si>
  <si>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</si>
  <si>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</si>
  <si>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</si>
  <si>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</si>
  <si>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</si>
  <si>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</si>
  <si>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</si>
  <si>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</si>
  <si>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</si>
  <si>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</si>
  <si>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</si>
  <si>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</si>
  <si>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</si>
  <si>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</si>
  <si>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</si>
  <si>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</si>
  <si>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</si>
  <si>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</si>
  <si>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</si>
  <si>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</si>
  <si>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</si>
  <si>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</si>
  <si>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</si>
  <si>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</si>
  <si>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</si>
  <si>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</si>
  <si>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</si>
  <si>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</si>
  <si>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</si>
  <si>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</si>
  <si>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</si>
  <si>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</si>
  <si>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</si>
  <si>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</si>
  <si>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</si>
  <si>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</si>
  <si>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</si>
  <si>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</si>
  <si>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</si>
  <si>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</si>
  <si>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</si>
  <si>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</si>
  <si>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</si>
  <si>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</si>
  <si>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</si>
  <si>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</si>
  <si>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</si>
  <si>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</si>
  <si>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</si>
  <si>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</si>
  <si>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</si>
  <si>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</si>
  <si>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</si>
  <si>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</si>
  <si>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</si>
  <si>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</si>
  <si>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</si>
  <si>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</si>
  <si>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</si>
  <si>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</si>
  <si>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</si>
  <si>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</si>
  <si>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</si>
  <si>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</si>
  <si>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</si>
  <si>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</si>
  <si>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</si>
  <si>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</si>
  <si>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</si>
  <si>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</si>
  <si>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</si>
  <si>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</si>
  <si>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</si>
  <si>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</si>
  <si>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</si>
  <si>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</si>
  <si>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</si>
  <si>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</si>
  <si>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</si>
  <si>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</si>
  <si>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</si>
  <si>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</si>
  <si>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</si>
  <si>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</si>
  <si>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</si>
  <si>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</si>
  <si>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</si>
  <si>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</si>
  <si>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</si>
  <si>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</si>
  <si>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</si>
  <si>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</si>
  <si>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</si>
  <si>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</si>
  <si>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</si>
  <si>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</si>
  <si>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</si>
  <si>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</si>
  <si>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</si>
  <si>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</si>
  <si>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</si>
  <si>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</si>
  <si>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</si>
  <si>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</si>
  <si>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</si>
  <si>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</si>
  <si>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</si>
  <si>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</si>
  <si>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</si>
  <si>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</si>
  <si>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</si>
  <si>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</si>
  <si>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</si>
  <si>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</si>
  <si>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</si>
  <si>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</si>
  <si>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</si>
  <si>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</si>
  <si>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</si>
  <si>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</si>
  <si>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</si>
  <si>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</si>
  <si>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</si>
  <si>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</si>
  <si>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</si>
  <si>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</si>
  <si>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</si>
  <si>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</si>
  <si>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</si>
  <si>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</si>
  <si>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</si>
  <si>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</si>
  <si>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</si>
  <si>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</si>
  <si>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</si>
  <si>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</si>
  <si>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</si>
  <si>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</si>
  <si>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</si>
  <si>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</si>
  <si>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</si>
  <si>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</si>
  <si>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</si>
  <si>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</si>
  <si>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</si>
  <si>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</si>
  <si>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</si>
  <si>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</si>
  <si>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</si>
  <si>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</si>
  <si>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</si>
  <si>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</si>
  <si>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</si>
  <si>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</si>
  <si>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</si>
  <si>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</si>
  <si>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</si>
  <si>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</si>
  <si>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</si>
  <si>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</si>
  <si>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</si>
  <si>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</si>
  <si>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</si>
  <si>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</si>
  <si>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</si>
  <si>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</si>
  <si>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</si>
  <si>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</si>
  <si>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</si>
  <si>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</si>
  <si>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</si>
  <si>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</si>
  <si>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</si>
  <si>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</si>
  <si>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</si>
  <si>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</si>
  <si>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</si>
  <si>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</si>
  <si>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</si>
  <si>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</si>
  <si>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</si>
  <si>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</si>
  <si>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</si>
  <si>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</si>
  <si>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</si>
  <si>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</si>
  <si>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</si>
  <si>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</si>
  <si>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</si>
  <si>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</si>
  <si>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</si>
  <si>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</si>
  <si>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</si>
  <si>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</si>
  <si>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</si>
  <si>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</si>
  <si>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</si>
  <si>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</si>
  <si>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</si>
  <si>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</si>
  <si>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</si>
  <si>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</si>
  <si>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</si>
  <si>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</si>
  <si>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</si>
  <si>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</si>
  <si>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</si>
  <si>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</si>
  <si>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</si>
  <si>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</si>
  <si>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</si>
  <si>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</si>
  <si>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</si>
  <si>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</si>
  <si>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</si>
  <si>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</si>
  <si>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</si>
  <si>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</si>
  <si>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</si>
  <si>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</si>
  <si>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</si>
  <si>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</si>
  <si>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</si>
  <si>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</si>
  <si>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</si>
  <si>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</si>
  <si>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</si>
  <si>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</si>
  <si>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</si>
  <si>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</si>
  <si>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</si>
  <si>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</si>
  <si>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</si>
  <si>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</si>
  <si>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</si>
  <si>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</si>
  <si>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</si>
  <si>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</si>
  <si>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</si>
  <si>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</si>
  <si>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</si>
  <si>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</si>
  <si>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</si>
  <si>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</si>
  <si>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</si>
  <si>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</si>
  <si>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</si>
  <si>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</si>
  <si>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</si>
  <si>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</si>
  <si>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</si>
  <si>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</si>
  <si>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</si>
  <si>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</si>
  <si>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</si>
  <si>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</si>
  <si>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</si>
  <si>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</si>
  <si>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</si>
  <si>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</si>
  <si>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</si>
  <si>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</si>
  <si>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</si>
  <si>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</si>
  <si>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</si>
  <si>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</si>
  <si>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</si>
  <si>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</si>
  <si>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</si>
  <si>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</si>
  <si>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</si>
  <si>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</si>
  <si>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</si>
  <si>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</si>
  <si>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</si>
  <si>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</si>
  <si>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</si>
  <si>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</si>
  <si>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</si>
  <si>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</si>
  <si>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</si>
  <si>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</si>
  <si>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</si>
  <si>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</si>
  <si>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</si>
  <si>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</si>
  <si>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</si>
  <si>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</si>
  <si>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</si>
  <si>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</si>
  <si>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</si>
  <si>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</si>
  <si>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</si>
  <si>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</si>
  <si>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</si>
  <si>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</si>
  <si>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</si>
  <si>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</si>
  <si>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</si>
  <si>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</si>
  <si>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</si>
  <si>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</si>
  <si>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</si>
  <si>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</si>
  <si>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</si>
  <si>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</si>
  <si>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</si>
  <si>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</si>
  <si>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</si>
  <si>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</si>
  <si>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</si>
  <si>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</si>
  <si>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</si>
  <si>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</si>
  <si>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</si>
  <si>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</si>
  <si>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</si>
  <si>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</si>
  <si>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</si>
  <si>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</si>
  <si>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</si>
  <si>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</si>
  <si>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</si>
  <si>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</si>
  <si>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</si>
  <si>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</si>
  <si>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</si>
  <si>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</si>
  <si>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</si>
  <si>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</si>
  <si>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</si>
  <si>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</si>
  <si>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</si>
  <si>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</si>
  <si>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</si>
  <si>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</si>
  <si>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</si>
  <si>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</si>
  <si>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</si>
  <si>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</si>
  <si>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</si>
  <si>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</si>
  <si>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</si>
  <si>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</si>
  <si>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</si>
  <si>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</si>
  <si>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</si>
  <si>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</si>
  <si>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</si>
  <si>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</si>
  <si>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</si>
  <si>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</si>
  <si>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</si>
  <si>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</si>
  <si>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</si>
  <si>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</si>
  <si>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</si>
  <si>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</si>
  <si>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</si>
  <si>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</si>
  <si>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</si>
  <si>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</si>
  <si>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</si>
  <si>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</si>
  <si>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</si>
  <si>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</si>
  <si>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</si>
  <si>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</si>
  <si>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</si>
  <si>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</si>
  <si>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</si>
  <si>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</si>
  <si>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</si>
  <si>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</si>
  <si>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</si>
  <si>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</si>
  <si>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</si>
  <si>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</si>
  <si>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</si>
  <si>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</si>
  <si>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</si>
  <si>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</si>
  <si>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</si>
  <si>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</si>
  <si>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</si>
  <si>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</si>
  <si>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</si>
  <si>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</si>
  <si>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</si>
  <si>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</si>
  <si>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</si>
  <si>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</si>
  <si>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</si>
  <si>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</si>
  <si>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</si>
  <si>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</si>
  <si>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</si>
  <si>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</si>
  <si>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</si>
  <si>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</si>
  <si>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</si>
  <si>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</si>
  <si>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</si>
  <si>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</si>
  <si>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</si>
  <si>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</si>
  <si>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</si>
  <si>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</si>
  <si>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</si>
  <si>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</si>
  <si>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</si>
  <si>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</si>
  <si>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</si>
  <si>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</si>
  <si>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</si>
  <si>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</si>
  <si>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</si>
  <si>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</si>
  <si>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</si>
  <si>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</si>
  <si>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</si>
  <si>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</si>
  <si>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</si>
  <si>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</si>
  <si>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</si>
  <si>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</si>
  <si>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</si>
  <si>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</si>
  <si>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</si>
  <si>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</si>
  <si>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</si>
  <si>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</si>
  <si>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</si>
  <si>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</si>
  <si>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</si>
  <si>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</si>
  <si>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</si>
  <si>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</si>
  <si>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</si>
  <si>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</si>
  <si>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</si>
  <si>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</si>
  <si>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</si>
  <si>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</si>
  <si>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</si>
  <si>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</si>
  <si>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</si>
  <si>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</si>
  <si>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</si>
  <si>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</si>
  <si>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</si>
  <si>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</si>
  <si>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</si>
  <si>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</si>
  <si>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</si>
  <si>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</si>
  <si>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</si>
  <si>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</si>
  <si>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</si>
  <si>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</si>
  <si>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</si>
  <si>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</si>
  <si>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</si>
  <si>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</si>
  <si>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</si>
  <si>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</si>
  <si>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</si>
  <si>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</si>
  <si>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</si>
  <si>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</si>
  <si>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</si>
  <si>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</si>
  <si>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</si>
  <si>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</si>
  <si>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</si>
  <si>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</si>
  <si>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</si>
  <si>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</si>
  <si>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</si>
  <si>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</si>
  <si>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</si>
  <si>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</si>
  <si>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</si>
  <si>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</si>
  <si>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</si>
  <si>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</si>
  <si>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</si>
  <si>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</si>
  <si>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</si>
  <si>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</si>
  <si>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</si>
  <si>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</si>
  <si>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</si>
  <si>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</si>
  <si>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</si>
  <si>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</si>
  <si>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</si>
  <si>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</si>
  <si>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</si>
  <si>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</si>
  <si>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</si>
  <si>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</si>
  <si>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</si>
  <si>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</si>
  <si>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</si>
  <si>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</si>
  <si>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</si>
  <si>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</si>
  <si>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</si>
  <si>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</si>
  <si>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</si>
  <si>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</si>
  <si>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</si>
  <si>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</si>
  <si>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</si>
  <si>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</si>
  <si>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</si>
  <si>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</si>
  <si>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</si>
  <si>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</si>
  <si>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</si>
  <si>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</si>
  <si>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</si>
  <si>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</si>
  <si>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</si>
  <si>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</si>
  <si>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</si>
  <si>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</si>
  <si>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</si>
  <si>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</si>
  <si>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</si>
  <si>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</si>
  <si>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</si>
  <si>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</si>
  <si>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</si>
  <si>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</si>
  <si>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</si>
  <si>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</si>
  <si>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</si>
  <si>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</si>
  <si>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</si>
  <si>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</si>
  <si>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</si>
  <si>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</si>
  <si>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</si>
  <si>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</si>
  <si>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</si>
  <si>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</si>
  <si>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</si>
  <si>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</si>
  <si>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</si>
  <si>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</si>
  <si>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</si>
  <si>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</si>
  <si>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</si>
  <si>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</si>
  <si>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</si>
  <si>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</si>
  <si>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</si>
  <si>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</si>
  <si>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</si>
  <si>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</si>
  <si>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</si>
  <si>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</si>
  <si>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</si>
  <si>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</si>
  <si>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</si>
  <si>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</si>
  <si>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</si>
  <si>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</si>
  <si>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</si>
  <si>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</si>
  <si>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</si>
  <si>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</si>
  <si>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</si>
  <si>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</si>
  <si>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</si>
  <si>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</si>
  <si>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</si>
  <si>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</si>
  <si>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</si>
  <si>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</si>
  <si>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</si>
  <si>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</si>
  <si>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</si>
  <si>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</si>
  <si>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</si>
  <si>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</si>
  <si>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</si>
  <si>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</si>
  <si>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</si>
  <si>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</si>
  <si>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</si>
  <si>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</si>
  <si>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</si>
  <si>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</si>
  <si>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</si>
  <si>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</si>
  <si>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</si>
  <si>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</si>
  <si>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</si>
  <si>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</si>
  <si>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</si>
  <si>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</si>
  <si>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</si>
  <si>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</si>
  <si>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</si>
  <si>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</si>
  <si>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</si>
  <si>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</si>
  <si>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</si>
  <si>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</si>
  <si>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</si>
  <si>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</si>
  <si>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</si>
  <si>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</si>
  <si>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</si>
  <si>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</si>
  <si>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</si>
  <si>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</si>
  <si>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</si>
  <si>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</si>
  <si>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</si>
  <si>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</si>
  <si>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</si>
  <si>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</si>
  <si>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</si>
  <si>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</si>
  <si>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</si>
  <si>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</si>
  <si>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</si>
  <si>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</si>
  <si>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</si>
  <si>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</si>
  <si>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</si>
  <si>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</si>
  <si>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</si>
  <si>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</si>
  <si>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</si>
  <si>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</si>
  <si>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</si>
  <si>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</si>
  <si>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</si>
  <si>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</si>
  <si>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</si>
  <si>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</si>
  <si>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</si>
  <si>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</si>
  <si>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</si>
  <si>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</si>
  <si>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</si>
  <si>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</si>
  <si>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</si>
  <si>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</si>
  <si>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</si>
  <si>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</si>
  <si>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</si>
  <si>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</si>
  <si>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</si>
  <si>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</si>
  <si>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</si>
  <si>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</si>
  <si>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</si>
  <si>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</si>
  <si>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</si>
  <si>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</si>
  <si>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</si>
  <si>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</si>
  <si>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</si>
  <si>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</si>
  <si>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</si>
  <si>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</si>
  <si>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</si>
  <si>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</si>
  <si>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</si>
  <si>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</si>
  <si>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</si>
  <si>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</si>
  <si>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</si>
  <si>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</si>
  <si>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</si>
  <si>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</si>
  <si>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</si>
  <si>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</si>
  <si>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</si>
  <si>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</si>
  <si>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</si>
  <si>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</si>
  <si>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</si>
  <si>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</si>
  <si>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</si>
  <si>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</si>
  <si>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</si>
  <si>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</si>
  <si>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</si>
  <si>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</si>
  <si>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</si>
  <si>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</si>
  <si>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</si>
  <si>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</si>
  <si>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</si>
  <si>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</si>
  <si>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</si>
  <si>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</si>
  <si>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</si>
  <si>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</si>
  <si>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</si>
  <si>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</si>
  <si>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</si>
  <si>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</si>
  <si>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</si>
  <si>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</si>
  <si>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</si>
  <si>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</si>
  <si>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</si>
  <si>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</si>
  <si>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</si>
  <si>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</si>
  <si>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</si>
  <si>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</si>
  <si>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</si>
  <si>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</si>
  <si>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</si>
  <si>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</si>
  <si>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</si>
  <si>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</si>
  <si>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</si>
  <si>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</si>
  <si>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</si>
  <si>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</si>
  <si>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</si>
  <si>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</si>
  <si>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</si>
  <si>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</si>
  <si>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</si>
  <si>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</si>
  <si>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</si>
  <si>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</si>
  <si>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</si>
  <si>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</si>
  <si>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</si>
  <si>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</si>
  <si>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</si>
  <si>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</si>
  <si>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</si>
  <si>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</si>
  <si>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</si>
  <si>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</si>
  <si>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</si>
  <si>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</si>
  <si>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</si>
  <si>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</si>
  <si>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</si>
  <si>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</si>
  <si>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</si>
  <si>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</si>
  <si>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</si>
  <si>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</si>
  <si>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</si>
  <si>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</si>
  <si>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</si>
  <si>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</si>
  <si>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</si>
  <si>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</si>
  <si>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</si>
  <si>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</si>
  <si>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</si>
  <si>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</si>
  <si>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</si>
  <si>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</si>
  <si>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</si>
  <si>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</si>
  <si>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</si>
  <si>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</si>
  <si>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</si>
  <si>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</si>
  <si>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</si>
  <si>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</si>
  <si>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</si>
  <si>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</si>
  <si>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</si>
  <si>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</si>
  <si>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</si>
  <si>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</si>
  <si>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</si>
  <si>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</si>
  <si>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</si>
  <si>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</si>
  <si>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</si>
  <si>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</si>
  <si>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</si>
  <si>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</si>
  <si>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</si>
  <si>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</si>
  <si>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</si>
  <si>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</si>
  <si>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</si>
  <si>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</si>
  <si>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</si>
  <si>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</si>
  <si>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</si>
  <si>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</si>
  <si>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</si>
  <si>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</si>
  <si>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</si>
  <si>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</si>
  <si>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</si>
  <si>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</si>
  <si>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</si>
  <si>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</si>
  <si>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</si>
  <si>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</si>
  <si>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</si>
  <si>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</si>
  <si>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</si>
  <si>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</si>
  <si>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</si>
  <si>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</si>
  <si>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</si>
  <si>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</si>
  <si>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</si>
  <si>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</si>
  <si>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</si>
  <si>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</si>
  <si>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</si>
  <si>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</si>
  <si>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</si>
  <si>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</si>
  <si>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</si>
  <si>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</si>
  <si>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</si>
  <si>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</si>
  <si>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</si>
  <si>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</si>
  <si>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</si>
  <si>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</si>
  <si>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</si>
  <si>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</si>
  <si>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</si>
  <si>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</si>
  <si>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</si>
  <si>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</si>
  <si>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</si>
  <si>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</si>
  <si>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</si>
  <si>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</si>
  <si>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</si>
  <si>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</si>
  <si>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</si>
  <si>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</si>
  <si>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</si>
  <si>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</si>
  <si>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</si>
  <si>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</si>
  <si>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</si>
  <si>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</si>
  <si>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</si>
  <si>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</si>
  <si>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</si>
  <si>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</si>
  <si>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</si>
  <si>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</si>
  <si>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</si>
  <si>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</si>
  <si>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</si>
  <si>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</si>
  <si>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</si>
  <si>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</si>
  <si>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</si>
  <si>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</si>
  <si>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</si>
  <si>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</si>
  <si>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</si>
  <si>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</si>
  <si>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</si>
  <si>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</si>
  <si>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</si>
  <si>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</si>
  <si>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</si>
  <si>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</si>
  <si>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</si>
  <si>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</si>
  <si>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</si>
  <si>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</si>
  <si>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</si>
  <si>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</si>
  <si>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</si>
  <si>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</si>
  <si>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</si>
  <si>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</si>
  <si>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</si>
  <si>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</si>
  <si>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</si>
  <si>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</si>
  <si>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</si>
  <si>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</si>
  <si>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</si>
  <si>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</si>
  <si>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</si>
  <si>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</si>
  <si>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</si>
  <si>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</si>
  <si>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</si>
  <si>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</si>
  <si>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</si>
  <si>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</si>
  <si>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</si>
  <si>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</si>
  <si>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</si>
  <si>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</si>
  <si>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</si>
  <si>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</si>
  <si>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</si>
  <si>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</si>
  <si>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</si>
  <si>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</si>
  <si>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</si>
  <si>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</si>
  <si>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</si>
  <si>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</si>
  <si>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</si>
  <si>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</si>
  <si>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</si>
  <si>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</si>
  <si>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</si>
  <si>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</si>
  <si>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</si>
  <si>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</si>
  <si>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</si>
  <si>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</si>
  <si>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</si>
  <si>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</si>
  <si>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</si>
  <si>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</si>
  <si>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</si>
  <si>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</si>
  <si>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</si>
  <si>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</si>
  <si>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</si>
  <si>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</si>
  <si>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</si>
  <si>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</si>
  <si>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</si>
  <si>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</si>
  <si>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</si>
  <si>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</si>
  <si>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</si>
  <si>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</si>
  <si>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</si>
  <si>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</si>
  <si>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</si>
  <si>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</si>
  <si>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</si>
  <si>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</si>
  <si>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</si>
  <si>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</si>
  <si>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</si>
  <si>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</si>
  <si>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</si>
  <si>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</si>
  <si>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</si>
  <si>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</si>
  <si>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</si>
  <si>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</si>
  <si>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</si>
  <si>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</si>
  <si>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</si>
  <si>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</si>
  <si>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</si>
  <si>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</si>
  <si>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</si>
  <si>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</si>
  <si>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</si>
  <si>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</si>
  <si>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</si>
  <si>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</si>
  <si>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</si>
  <si>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</si>
  <si>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</si>
  <si>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</si>
  <si>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</si>
  <si>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</si>
  <si>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</si>
  <si>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</si>
  <si>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</si>
  <si>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</si>
  <si>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</si>
  <si>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</si>
  <si>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</si>
  <si>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</si>
  <si>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</si>
  <si>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</si>
  <si>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</si>
  <si>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</si>
  <si>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</si>
  <si>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</si>
  <si>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</si>
  <si>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</si>
  <si>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</si>
  <si>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</si>
  <si>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</si>
  <si>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</si>
  <si>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</si>
  <si>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</si>
  <si>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</si>
  <si>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</si>
  <si>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</si>
  <si>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</si>
  <si>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</si>
  <si>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</si>
  <si>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</si>
  <si>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</si>
  <si>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</si>
  <si>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</si>
  <si>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</si>
  <si>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</si>
  <si>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</si>
  <si>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</si>
  <si>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</si>
  <si>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</si>
  <si>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</si>
  <si>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</si>
  <si>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</si>
  <si>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</si>
  <si>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</si>
  <si>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</si>
  <si>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</si>
  <si>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</si>
  <si>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</si>
  <si>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</si>
  <si>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</si>
  <si>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</si>
  <si>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</si>
  <si>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</si>
  <si>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</si>
  <si>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</si>
  <si>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</si>
  <si>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</si>
  <si>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</si>
  <si>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</si>
  <si>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</si>
  <si>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</si>
  <si>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</si>
  <si>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</si>
  <si>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</si>
  <si>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</si>
  <si>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</si>
  <si>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</si>
  <si>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</si>
  <si>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</si>
  <si>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</si>
  <si>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</si>
  <si>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</si>
  <si>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</si>
  <si>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</si>
  <si>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</si>
  <si>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</si>
  <si>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</si>
  <si>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</si>
  <si>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</si>
  <si>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</si>
  <si>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</si>
  <si>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</si>
  <si>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</si>
  <si>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</si>
  <si>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</si>
  <si>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</si>
  <si>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</si>
  <si>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</si>
  <si>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</si>
  <si>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</si>
  <si>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</si>
  <si>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</si>
  <si>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</si>
  <si>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</si>
  <si>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</si>
  <si>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</si>
  <si>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</si>
  <si>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</si>
  <si>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</si>
  <si>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</si>
  <si>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</si>
  <si>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</si>
  <si>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</si>
  <si>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</si>
  <si>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</si>
  <si>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</si>
  <si>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</si>
  <si>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</si>
  <si>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</si>
  <si>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</si>
  <si>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</si>
  <si>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</si>
  <si>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</si>
  <si>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</si>
  <si>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</si>
  <si>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</si>
  <si>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</si>
  <si>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</si>
  <si>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</si>
  <si>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</si>
  <si>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</si>
  <si>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</si>
  <si>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</si>
  <si>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</si>
  <si>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</si>
  <si>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</si>
  <si>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</si>
  <si>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</si>
  <si>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</si>
  <si>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</si>
  <si>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</si>
  <si>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</si>
  <si>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</si>
  <si>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</si>
  <si>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</si>
  <si>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</si>
  <si>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</si>
  <si>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</si>
  <si>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</si>
  <si>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</si>
  <si>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</si>
  <si>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</si>
  <si>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</si>
  <si>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</si>
  <si>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</si>
  <si>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</si>
  <si>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</si>
  <si>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</si>
  <si>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</si>
  <si>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</si>
  <si>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</si>
  <si>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</si>
  <si>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</si>
  <si>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</si>
  <si>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</si>
  <si>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</si>
  <si>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</si>
  <si>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</si>
  <si>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</si>
  <si>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</si>
  <si>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</si>
  <si>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</si>
  <si>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</si>
  <si>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</si>
  <si>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</si>
  <si>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</si>
  <si>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</si>
  <si>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</si>
  <si>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</si>
  <si>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</si>
  <si>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</si>
  <si>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</si>
  <si>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</si>
  <si>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</si>
  <si>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</si>
  <si>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</si>
  <si>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</si>
  <si>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</si>
  <si>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</si>
  <si>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</si>
  <si>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</si>
  <si>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</si>
  <si>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</si>
  <si>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</si>
  <si>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</si>
  <si>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</si>
  <si>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</si>
  <si>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</si>
  <si>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</si>
  <si>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</si>
  <si>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</si>
  <si>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</si>
  <si>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</si>
  <si>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</si>
  <si>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</si>
  <si>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</si>
  <si>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</si>
  <si>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</si>
  <si>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</si>
  <si>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</si>
  <si>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</si>
  <si>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</si>
  <si>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</si>
  <si>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</si>
  <si>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</si>
  <si>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</si>
  <si>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</si>
  <si>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</si>
  <si>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</si>
  <si>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</si>
  <si>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</si>
  <si>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</si>
  <si>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</si>
  <si>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</si>
  <si>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</si>
  <si>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</si>
  <si>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</si>
  <si>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</si>
  <si>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</si>
  <si>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</si>
  <si>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</si>
  <si>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</si>
  <si>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</si>
  <si>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</si>
  <si>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</si>
  <si>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</si>
  <si>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</si>
  <si>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</si>
  <si>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</si>
  <si>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</si>
  <si>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</si>
  <si>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</si>
  <si>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</si>
  <si>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</si>
  <si>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</si>
  <si>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</si>
  <si>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</si>
  <si>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</si>
  <si>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</si>
  <si>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</si>
  <si>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</si>
  <si>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</si>
  <si>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</si>
  <si>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</si>
  <si>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</si>
  <si>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</si>
  <si>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</si>
  <si>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</si>
  <si>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</si>
  <si>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</si>
  <si>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</si>
  <si>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</si>
  <si>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</si>
  <si>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</si>
  <si>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</si>
  <si>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</si>
  <si>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</si>
  <si>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</si>
  <si>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</si>
  <si>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</si>
  <si>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</si>
  <si>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</si>
  <si>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</si>
  <si>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</si>
  <si>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</si>
  <si>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</si>
  <si>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</si>
  <si>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</si>
  <si>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</si>
  <si>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</si>
  <si>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</si>
  <si>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</si>
  <si>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</si>
  <si>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</si>
  <si>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</si>
  <si>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</si>
  <si>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</si>
  <si>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</si>
  <si>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</si>
  <si>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</si>
  <si>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</si>
  <si>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</si>
  <si>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</si>
  <si>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</si>
  <si>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</si>
  <si>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</si>
  <si>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</si>
  <si>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</si>
  <si>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</si>
  <si>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</si>
  <si>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</si>
  <si>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</si>
  <si>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</si>
  <si>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</si>
  <si>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</si>
  <si>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</si>
  <si>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</si>
  <si>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</si>
  <si>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</si>
  <si>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</si>
  <si>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</si>
  <si>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</si>
  <si>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</si>
  <si>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</si>
  <si>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</si>
  <si>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</si>
  <si>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</si>
  <si>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</si>
  <si>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</si>
  <si>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</si>
  <si>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</si>
  <si>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</si>
  <si>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</si>
  <si>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</si>
  <si>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</si>
  <si>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</si>
  <si>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</si>
  <si>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</si>
  <si>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</si>
  <si>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</si>
  <si>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</si>
  <si>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</si>
  <si>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</si>
  <si>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</si>
  <si>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</si>
  <si>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</si>
  <si>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</si>
  <si>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</si>
  <si>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</si>
  <si>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</si>
  <si>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</si>
  <si>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</si>
  <si>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</si>
  <si>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</si>
  <si>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</si>
  <si>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</si>
  <si>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</si>
  <si>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</si>
  <si>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</si>
  <si>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</si>
  <si>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</si>
  <si>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</si>
  <si>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</si>
  <si>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</si>
  <si>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</si>
  <si>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</si>
  <si>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</si>
  <si>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</si>
  <si>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</si>
  <si>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</si>
  <si>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</si>
  <si>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</si>
  <si>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</si>
  <si>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</si>
  <si>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</si>
  <si>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</si>
  <si>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</si>
  <si>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</si>
  <si>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</si>
  <si>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</si>
  <si>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</si>
  <si>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</si>
  <si>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</si>
  <si>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</si>
  <si>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</si>
  <si>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</si>
  <si>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</si>
  <si>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</si>
  <si>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</si>
  <si>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</si>
  <si>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</si>
  <si>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</si>
  <si>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</si>
  <si>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</si>
  <si>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</si>
  <si>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</si>
  <si>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</si>
  <si>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</si>
  <si>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</si>
  <si>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</si>
  <si>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</si>
  <si>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</si>
  <si>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</si>
  <si>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</si>
  <si>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</si>
  <si>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</si>
  <si>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</si>
  <si>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</si>
  <si>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</si>
  <si>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</si>
  <si>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</si>
  <si>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</si>
  <si>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</si>
  <si>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</si>
  <si>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</si>
  <si>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</si>
  <si>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</si>
  <si>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</si>
  <si>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</si>
  <si>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</si>
  <si>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</si>
  <si>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</si>
  <si>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</si>
  <si>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</si>
  <si>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</si>
  <si>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</si>
  <si>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</si>
  <si>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</si>
  <si>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</si>
  <si>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</si>
  <si>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</si>
  <si>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</si>
  <si>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</si>
  <si>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</si>
  <si>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</si>
  <si>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</si>
  <si>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</si>
  <si>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</si>
  <si>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</si>
  <si>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</si>
  <si>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</si>
  <si>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</si>
  <si>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</si>
  <si>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</si>
  <si>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</si>
  <si>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</si>
  <si>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</si>
  <si>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</si>
  <si>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</si>
  <si>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</si>
  <si>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</si>
  <si>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</si>
  <si>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</si>
  <si>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</si>
  <si>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</si>
  <si>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</si>
  <si>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</si>
  <si>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</si>
  <si>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</si>
  <si>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</si>
  <si>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</si>
  <si>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</si>
  <si>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</si>
  <si>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</si>
  <si>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</si>
  <si>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</si>
  <si>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</si>
  <si>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</si>
  <si>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</si>
  <si>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</si>
  <si>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</si>
  <si>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</si>
  <si>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</si>
  <si>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</si>
  <si>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</si>
  <si>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</si>
  <si>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</si>
  <si>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</si>
  <si>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</si>
  <si>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</si>
  <si>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</si>
  <si>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</si>
  <si>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</si>
  <si>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</si>
  <si>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</si>
  <si>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</si>
  <si>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</si>
  <si>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</si>
  <si>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</si>
  <si>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</si>
  <si>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</si>
  <si>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</si>
  <si>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</si>
  <si>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</si>
  <si>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</si>
  <si>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</si>
  <si>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</si>
  <si>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</si>
  <si>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</si>
  <si>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</si>
  <si>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</si>
  <si>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</si>
  <si>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</si>
  <si>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</si>
  <si>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</si>
  <si>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</si>
  <si>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</si>
  <si>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</si>
  <si>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</si>
  <si>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</si>
  <si>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</si>
  <si>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</si>
  <si>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</si>
  <si>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</si>
  <si>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</si>
  <si>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</si>
  <si>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</si>
  <si>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</si>
  <si>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</si>
  <si>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</si>
  <si>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</si>
  <si>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</si>
  <si>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</si>
  <si>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</si>
  <si>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</si>
  <si>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</si>
  <si>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</si>
  <si>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</si>
  <si>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</si>
  <si>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</si>
  <si>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</si>
  <si>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</si>
  <si>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</si>
  <si>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</si>
  <si>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</si>
  <si>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</si>
  <si>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</si>
  <si>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</si>
  <si>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</si>
  <si>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</si>
  <si>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</si>
  <si>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</si>
  <si>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</si>
  <si>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</si>
  <si>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</si>
  <si>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</si>
  <si>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</si>
  <si>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</si>
  <si>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</si>
  <si>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</si>
  <si>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</si>
  <si>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</si>
  <si>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</si>
  <si>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</si>
  <si>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</si>
  <si>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</si>
  <si>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</si>
  <si>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</si>
  <si>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</si>
  <si>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</si>
  <si>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</si>
  <si>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</si>
  <si>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</si>
  <si>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</si>
  <si>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</si>
  <si>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</si>
  <si>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</si>
  <si>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</si>
  <si>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</si>
  <si>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</si>
  <si>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</si>
  <si>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</si>
  <si>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</si>
  <si>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</si>
  <si>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</si>
  <si>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</si>
  <si>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</si>
  <si>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</si>
  <si>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</si>
  <si>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</si>
  <si>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</si>
  <si>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</si>
  <si>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</si>
  <si>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</si>
  <si>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</si>
  <si>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</si>
  <si>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</si>
  <si>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</si>
  <si>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</si>
  <si>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</si>
  <si>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</si>
  <si>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</si>
  <si>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</si>
  <si>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</si>
  <si>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</si>
  <si>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</si>
  <si>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</si>
  <si>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</si>
  <si>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</si>
  <si>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</si>
  <si>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</si>
  <si>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</si>
  <si>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</si>
  <si>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</si>
  <si>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</si>
  <si>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</si>
  <si>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</si>
  <si>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</si>
  <si>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</si>
  <si>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</si>
  <si>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</si>
  <si>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</si>
  <si>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</si>
  <si>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</si>
  <si>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</si>
  <si>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</si>
  <si>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</si>
  <si>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</si>
  <si>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</si>
  <si>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</si>
  <si>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</si>
  <si>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</si>
  <si>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</si>
  <si>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</si>
  <si>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</si>
  <si>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</si>
  <si>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</si>
  <si>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</si>
  <si>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</si>
  <si>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</si>
  <si>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</si>
  <si>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</si>
  <si>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</si>
  <si>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</si>
  <si>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</si>
  <si>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</si>
  <si>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</si>
  <si>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</si>
  <si>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</si>
  <si>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</si>
  <si>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</si>
  <si>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</si>
  <si>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</si>
  <si>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</si>
  <si>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</si>
  <si>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</si>
  <si>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</si>
  <si>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</si>
  <si>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</si>
  <si>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</si>
  <si>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</si>
  <si>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</si>
  <si>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</si>
  <si>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</si>
  <si>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</si>
  <si>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</si>
  <si>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</si>
  <si>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</si>
  <si>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</si>
  <si>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</si>
  <si>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</si>
  <si>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</si>
  <si>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</si>
  <si>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</si>
  <si>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</si>
  <si>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</si>
  <si>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</si>
  <si>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</si>
  <si>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</si>
  <si>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</si>
  <si>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</si>
  <si>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</si>
  <si>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</si>
  <si>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</si>
  <si>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</si>
  <si>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</si>
  <si>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</si>
  <si>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</si>
  <si>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</si>
  <si>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</si>
  <si>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</si>
  <si>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</si>
  <si>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</si>
  <si>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</si>
  <si>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</si>
  <si>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</si>
  <si>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</si>
  <si>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</si>
  <si>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</si>
  <si>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</si>
  <si>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</si>
  <si>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</si>
  <si>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</si>
  <si>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</si>
  <si>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</si>
  <si>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</si>
  <si>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</si>
  <si>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</si>
  <si>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</si>
  <si>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</si>
  <si>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</si>
  <si>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</si>
  <si>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</si>
  <si>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</si>
  <si>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</si>
  <si>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</si>
  <si>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</si>
  <si>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</si>
  <si>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</si>
  <si>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</si>
  <si>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</si>
  <si>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</si>
  <si>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</si>
  <si>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</si>
  <si>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</si>
  <si>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</si>
  <si>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</si>
  <si>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</si>
  <si>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</si>
  <si>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</si>
  <si>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</si>
  <si>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</si>
  <si>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</si>
  <si>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</si>
  <si>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</si>
  <si>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</si>
  <si>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</si>
  <si>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</si>
  <si>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</si>
  <si>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</si>
  <si>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</si>
  <si>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</si>
  <si>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</si>
  <si>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</si>
  <si>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</si>
  <si>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</si>
  <si>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</si>
  <si>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</si>
  <si>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</si>
  <si>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</si>
  <si>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</si>
  <si>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</si>
  <si>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</si>
  <si>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</si>
  <si>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</si>
  <si>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</si>
  <si>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</si>
  <si>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</si>
  <si>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</si>
  <si>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</si>
  <si>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</si>
  <si>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</si>
  <si>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</si>
  <si>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</si>
  <si>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</si>
  <si>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</si>
  <si>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</si>
  <si>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</si>
  <si>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</si>
  <si>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</si>
  <si>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</si>
  <si>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</si>
  <si>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</si>
  <si>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</si>
  <si>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</si>
  <si>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</si>
  <si>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</si>
  <si>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</si>
  <si>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</si>
  <si>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</si>
  <si>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</si>
  <si>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</si>
  <si>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</si>
  <si>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</si>
  <si>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</si>
  <si>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</si>
  <si>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</si>
  <si>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</si>
  <si>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</si>
  <si>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</si>
  <si>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</si>
  <si>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</si>
  <si>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</si>
  <si>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</si>
  <si>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</si>
  <si>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</si>
  <si>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</si>
  <si>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</si>
  <si>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</si>
  <si>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</si>
  <si>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</si>
  <si>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</si>
  <si>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</si>
  <si>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</si>
  <si>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</si>
  <si>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</si>
  <si>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</si>
  <si>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</si>
  <si>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</si>
  <si>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</si>
  <si>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</si>
  <si>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</si>
  <si>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</si>
  <si>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</si>
  <si>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</si>
  <si>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</si>
  <si>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</si>
  <si>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</si>
  <si>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</si>
  <si>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</si>
  <si>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</si>
  <si>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</si>
  <si>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</si>
  <si>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</si>
  <si>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</si>
  <si>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</si>
  <si>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</si>
  <si>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</si>
  <si>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</si>
  <si>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</si>
  <si>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</si>
  <si>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</si>
  <si>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</si>
  <si>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</si>
  <si>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</si>
  <si>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</si>
  <si>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</si>
  <si>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</si>
  <si>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</si>
  <si>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</si>
  <si>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</si>
  <si>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</si>
  <si>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</si>
  <si>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</si>
  <si>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</si>
  <si>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</si>
  <si>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</si>
  <si>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</si>
  <si>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</si>
  <si>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</si>
  <si>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</si>
  <si>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</si>
  <si>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</si>
  <si>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</si>
  <si>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</si>
  <si>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</si>
  <si>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</si>
  <si>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</si>
  <si>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</si>
  <si>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</si>
  <si>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</si>
  <si>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</si>
  <si>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</si>
  <si>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</si>
  <si>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</si>
  <si>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</si>
  <si>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</si>
  <si>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</si>
  <si>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</si>
  <si>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</si>
  <si>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</si>
  <si>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</si>
  <si>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</si>
  <si>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</si>
  <si>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</si>
  <si>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</si>
  <si>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</si>
  <si>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</si>
  <si>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</si>
  <si>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</si>
  <si>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</si>
  <si>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</si>
  <si>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</si>
  <si>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</si>
  <si>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</si>
  <si>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</si>
  <si>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</si>
  <si>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</si>
  <si>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</si>
  <si>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</si>
  <si>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</si>
  <si>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</si>
  <si>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</si>
  <si>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</si>
  <si>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</si>
  <si>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</si>
  <si>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</si>
  <si>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</si>
  <si>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</si>
  <si>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</si>
  <si>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</si>
  <si>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</si>
  <si>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</si>
  <si>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</si>
  <si>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</si>
  <si>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</si>
  <si>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</si>
  <si>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</si>
  <si>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</si>
  <si>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</si>
  <si>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</si>
  <si>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</si>
  <si>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</si>
  <si>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</si>
  <si>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</si>
  <si>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</si>
  <si>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</si>
  <si>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</si>
  <si>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</si>
  <si>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</si>
  <si>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</si>
  <si>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</si>
  <si>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</si>
  <si>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</si>
  <si>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</si>
  <si>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</si>
  <si>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</si>
  <si>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</si>
  <si>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</si>
  <si>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</si>
  <si>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</si>
  <si>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</si>
  <si>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</si>
  <si>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</si>
  <si>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</si>
  <si>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</si>
  <si>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</si>
  <si>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</si>
  <si>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</si>
  <si>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</si>
  <si>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</si>
  <si>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</si>
  <si>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</si>
  <si>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</si>
  <si>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</si>
  <si>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</si>
  <si>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</si>
  <si>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</si>
  <si>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</si>
  <si>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</si>
  <si>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</si>
  <si>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</si>
  <si>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</si>
  <si>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</si>
  <si>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</si>
  <si>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</si>
  <si>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</si>
  <si>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</si>
  <si>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</si>
  <si>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</si>
  <si>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</si>
  <si>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</si>
  <si>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</si>
  <si>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</si>
  <si>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</si>
  <si>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</si>
  <si>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</si>
  <si>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</si>
  <si>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</si>
  <si>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</si>
  <si>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</si>
  <si>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</si>
  <si>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</si>
  <si>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</si>
  <si>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</si>
  <si>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</si>
  <si>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</si>
  <si>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</si>
  <si>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</si>
  <si>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</si>
  <si>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</si>
  <si>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</si>
  <si>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</si>
  <si>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</si>
  <si>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</si>
  <si>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</si>
  <si>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</si>
  <si>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</si>
  <si>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</si>
  <si>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</si>
  <si>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</si>
  <si>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</si>
  <si>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</si>
  <si>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</si>
  <si>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</si>
  <si>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</si>
  <si>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</si>
  <si>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</si>
  <si>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</si>
  <si>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</si>
  <si>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</si>
  <si>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</si>
  <si>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</si>
  <si>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</si>
  <si>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</si>
  <si>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</si>
  <si>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</si>
  <si>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</si>
  <si>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</si>
  <si>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</si>
  <si>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</si>
  <si>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</si>
  <si>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</si>
  <si>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</si>
  <si>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</si>
  <si>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</si>
  <si>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</si>
  <si>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</si>
  <si>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</si>
  <si>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</si>
  <si>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</si>
  <si>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</si>
  <si>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</si>
  <si>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</si>
  <si>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</si>
  <si>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</si>
  <si>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</si>
  <si>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</si>
  <si>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</si>
  <si>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</si>
  <si>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</si>
  <si>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</si>
  <si>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</si>
  <si>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</si>
  <si>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</si>
  <si>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</si>
  <si>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</si>
  <si>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</si>
  <si>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</si>
  <si>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</si>
  <si>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</si>
  <si>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</si>
  <si>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</si>
  <si>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</si>
  <si>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</si>
  <si>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</si>
  <si>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</si>
  <si>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</si>
  <si>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</si>
  <si>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</si>
  <si>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</si>
  <si>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</si>
  <si>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</si>
  <si>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</si>
  <si>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</si>
  <si>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</si>
  <si>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</si>
  <si>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</si>
  <si>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</si>
  <si>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</si>
  <si>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</si>
  <si>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</si>
  <si>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</si>
  <si>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</si>
  <si>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</si>
  <si>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</si>
  <si>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</si>
  <si>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</si>
  <si>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</si>
  <si>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</si>
  <si>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</si>
  <si>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</si>
  <si>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</si>
  <si>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</si>
  <si>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</si>
  <si>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</si>
  <si>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</si>
  <si>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</si>
  <si>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</si>
  <si>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</si>
  <si>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</si>
  <si>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</si>
  <si>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</si>
  <si>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</si>
  <si>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</si>
  <si>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</si>
  <si>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</si>
  <si>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</si>
  <si>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</si>
  <si>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</si>
  <si>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</si>
  <si>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</si>
  <si>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</si>
  <si>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</si>
  <si>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</si>
  <si>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</si>
  <si>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</si>
  <si>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</si>
  <si>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</si>
  <si>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</si>
  <si>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</si>
  <si>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</si>
  <si>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</si>
  <si>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</si>
  <si>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</si>
  <si>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</si>
  <si>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</si>
  <si>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</si>
  <si>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</si>
  <si>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</si>
  <si>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</si>
  <si>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</si>
  <si>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</si>
  <si>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</si>
  <si>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</si>
  <si>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</si>
  <si>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</si>
  <si>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</si>
  <si>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</si>
  <si>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</si>
  <si>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</si>
  <si>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</si>
  <si>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</si>
  <si>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</si>
  <si>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</si>
  <si>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</si>
  <si>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</si>
  <si>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</si>
  <si>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</si>
  <si>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</si>
  <si>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</si>
  <si>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</si>
  <si>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</si>
  <si>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</si>
  <si>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</si>
  <si>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</si>
  <si>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</si>
  <si>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</si>
  <si>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</si>
  <si>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</si>
  <si>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</si>
  <si>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</si>
  <si>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</si>
  <si>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</si>
  <si>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</si>
  <si>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</si>
  <si>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</si>
  <si>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</si>
  <si>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</si>
  <si>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</si>
  <si>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</si>
  <si>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</si>
  <si>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</si>
  <si>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</si>
  <si>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</si>
  <si>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</si>
  <si>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</si>
  <si>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</si>
  <si>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</si>
  <si>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</si>
  <si>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</si>
  <si>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</si>
  <si>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</si>
  <si>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</si>
  <si>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</si>
  <si>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</si>
  <si>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</si>
  <si>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</si>
  <si>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</si>
  <si>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</si>
  <si>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</si>
  <si>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</si>
  <si>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</si>
  <si>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</si>
  <si>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</si>
  <si>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</si>
  <si>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</si>
  <si>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</si>
  <si>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</si>
  <si>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</si>
  <si>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</si>
  <si>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</si>
  <si>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</si>
  <si>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</si>
  <si>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</si>
  <si>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</si>
  <si>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</si>
  <si>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</si>
  <si>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</si>
  <si>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</si>
  <si>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</si>
  <si>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</si>
  <si>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</si>
  <si>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</si>
  <si>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</si>
  <si>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</si>
  <si>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</si>
  <si>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</si>
  <si>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</si>
  <si>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</si>
  <si>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</si>
  <si>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</si>
  <si>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</si>
  <si>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</si>
  <si>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</si>
  <si>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</si>
  <si>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</si>
  <si>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</si>
  <si>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</si>
  <si>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</si>
  <si>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</si>
  <si>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</si>
  <si>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</si>
  <si>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</si>
  <si>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</si>
  <si>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</si>
  <si>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</si>
  <si>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</si>
  <si>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</si>
  <si>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</si>
  <si>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</si>
  <si>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</si>
  <si>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</si>
  <si>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</si>
  <si>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</si>
  <si>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</si>
  <si>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</si>
  <si>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</si>
  <si>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</si>
  <si>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</si>
  <si>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</si>
  <si>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</si>
  <si>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</si>
  <si>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</si>
  <si>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</si>
  <si>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</si>
  <si>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</si>
  <si>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</si>
  <si>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</si>
  <si>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</si>
  <si>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</si>
  <si>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</si>
  <si>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</si>
  <si>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</si>
  <si>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</si>
  <si>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</si>
  <si>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</si>
  <si>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</si>
  <si>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</si>
  <si>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</si>
  <si>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</si>
  <si>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</si>
  <si>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</si>
  <si>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</si>
  <si>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</si>
  <si>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</si>
  <si>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</si>
  <si>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</si>
  <si>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</si>
  <si>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</si>
  <si>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</si>
  <si>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</si>
  <si>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</si>
  <si>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</si>
  <si>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</si>
  <si>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</si>
  <si>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</si>
  <si>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</si>
  <si>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</si>
  <si>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</si>
  <si>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</si>
  <si>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</si>
  <si>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</si>
  <si>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</si>
  <si>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</si>
  <si>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</si>
  <si>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</si>
  <si>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</si>
  <si>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</si>
  <si>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</si>
  <si>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</si>
  <si>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</si>
  <si>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</si>
  <si>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</si>
  <si>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</si>
  <si>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</si>
  <si>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</si>
  <si>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</si>
  <si>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</si>
  <si>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</si>
  <si>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</si>
  <si>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</si>
  <si>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</si>
  <si>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</si>
  <si>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</si>
  <si>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</si>
  <si>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</si>
  <si>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</si>
  <si>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</si>
  <si>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</si>
  <si>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</si>
  <si>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</si>
  <si>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</si>
  <si>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</si>
  <si>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</si>
  <si>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</si>
  <si>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</si>
  <si>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</si>
  <si>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</si>
  <si>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</si>
  <si>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</si>
  <si>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</si>
  <si>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</si>
  <si>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</si>
  <si>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</si>
  <si>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</si>
  <si>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</si>
  <si>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</si>
  <si>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</si>
  <si>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</si>
  <si>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</si>
  <si>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</si>
  <si>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</si>
  <si>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</si>
  <si>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</si>
  <si>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</si>
  <si>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</si>
  <si>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</si>
  <si>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</si>
  <si>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</si>
  <si>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</si>
  <si>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</si>
  <si>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</si>
  <si>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</si>
  <si>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</si>
  <si>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</si>
  <si>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</si>
  <si>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</si>
  <si>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</si>
  <si>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</si>
  <si>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</si>
  <si>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</si>
  <si>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</si>
  <si>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</si>
  <si>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</si>
  <si>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</si>
  <si>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</si>
  <si>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</si>
  <si>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</si>
  <si>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</si>
  <si>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</si>
  <si>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</si>
  <si>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</si>
  <si>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</si>
  <si>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</si>
  <si>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</si>
  <si>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</si>
  <si>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</si>
  <si>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</si>
  <si>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</si>
  <si>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</si>
  <si>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</si>
  <si>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</si>
  <si>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</si>
  <si>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</si>
  <si>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</si>
  <si>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</si>
  <si>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</si>
  <si>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</si>
  <si>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</si>
  <si>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</si>
  <si>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</si>
  <si>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</si>
  <si>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</si>
  <si>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</si>
  <si>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</si>
  <si>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</si>
  <si>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</si>
  <si>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</si>
  <si>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</si>
  <si>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</si>
  <si>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</si>
  <si>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</si>
  <si>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</si>
  <si>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</si>
  <si>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</si>
  <si>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</si>
  <si>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</si>
  <si>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</si>
  <si>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</si>
  <si>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</si>
  <si>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</si>
  <si>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</si>
  <si>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</si>
  <si>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</si>
  <si>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</si>
  <si>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</si>
  <si>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</si>
  <si>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</si>
  <si>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</si>
  <si>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</si>
  <si>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</si>
  <si>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</si>
  <si>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</si>
  <si>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</si>
  <si>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</si>
  <si>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</si>
  <si>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</si>
  <si>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</si>
  <si>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</si>
  <si>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</si>
  <si>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</si>
  <si>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</si>
  <si>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</si>
  <si>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</si>
  <si>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</si>
  <si>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</si>
  <si>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</si>
  <si>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</si>
  <si>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</si>
  <si>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</si>
  <si>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</si>
  <si>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</si>
  <si>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</si>
  <si>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</si>
  <si>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</si>
  <si>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</si>
  <si>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</si>
  <si>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</si>
  <si>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</si>
  <si>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</si>
  <si>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</si>
  <si>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</si>
  <si>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</si>
  <si>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</si>
  <si>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</si>
  <si>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</si>
  <si>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</si>
  <si>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</si>
  <si>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</si>
  <si>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</si>
  <si>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</si>
  <si>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</si>
  <si>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</si>
  <si>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</si>
  <si>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</si>
  <si>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</si>
  <si>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</si>
  <si>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</si>
  <si>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</si>
  <si>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</si>
  <si>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</si>
  <si>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</si>
  <si>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</si>
  <si>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</si>
  <si>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</si>
  <si>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</si>
  <si>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</si>
  <si>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</si>
  <si>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</si>
  <si>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</si>
  <si>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</si>
  <si>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</si>
  <si>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</si>
  <si>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</si>
  <si>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</si>
  <si>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</si>
  <si>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</si>
  <si>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</si>
  <si>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</si>
  <si>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</si>
  <si>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</si>
  <si>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</si>
  <si>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</si>
  <si>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</si>
  <si>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</si>
  <si>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</si>
  <si>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</si>
  <si>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</si>
  <si>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</si>
  <si>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</si>
  <si>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</si>
  <si>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</si>
  <si>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</si>
  <si>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</si>
  <si>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</si>
  <si>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</si>
  <si>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</si>
  <si>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</si>
  <si>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</si>
  <si>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</si>
  <si>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</si>
  <si>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</si>
  <si>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</si>
  <si>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</si>
  <si>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</si>
  <si>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</si>
  <si>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</si>
  <si>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</si>
  <si>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</si>
  <si>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</si>
  <si>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</si>
  <si>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</si>
  <si>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</si>
  <si>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</si>
  <si>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</si>
  <si>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</si>
  <si>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</si>
  <si>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</si>
  <si>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</si>
  <si>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</si>
  <si>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</si>
  <si>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</si>
  <si>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</si>
  <si>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</si>
  <si>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</si>
  <si>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</si>
  <si>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</si>
  <si>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</si>
  <si>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</si>
  <si>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</si>
  <si>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</si>
  <si>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</si>
  <si>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</si>
  <si>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</si>
  <si>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</si>
  <si>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</si>
  <si>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</si>
  <si>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</si>
  <si>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</si>
  <si>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</si>
  <si>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</si>
  <si>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</si>
  <si>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</si>
  <si>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</si>
  <si>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</si>
  <si>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</si>
  <si>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</si>
  <si>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</si>
  <si>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</si>
  <si>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</si>
  <si>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</si>
  <si>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</si>
  <si>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</si>
  <si>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</si>
  <si>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</si>
  <si>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</si>
  <si>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</si>
  <si>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</si>
  <si>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</si>
  <si>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</si>
  <si>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</si>
  <si>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</si>
  <si>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</si>
  <si>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</si>
  <si>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</si>
  <si>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</si>
  <si>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</si>
  <si>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</si>
  <si>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</si>
  <si>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</si>
  <si>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</si>
  <si>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</si>
  <si>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</si>
  <si>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</si>
  <si>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</si>
  <si>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</si>
  <si>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</si>
  <si>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</si>
  <si>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</si>
  <si>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</si>
  <si>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</si>
  <si>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</si>
  <si>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</si>
  <si>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</si>
  <si>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</si>
  <si>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</si>
  <si>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</si>
  <si>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</si>
  <si>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</si>
  <si>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</si>
  <si>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</si>
  <si>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</si>
  <si>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</si>
  <si>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</si>
  <si>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</si>
  <si>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</si>
  <si>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</si>
  <si>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</si>
  <si>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</si>
  <si>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</si>
  <si>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</si>
  <si>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</si>
  <si>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</si>
  <si>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</si>
  <si>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</si>
  <si>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</si>
  <si>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</si>
  <si>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</si>
  <si>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</si>
  <si>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</si>
  <si>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</si>
  <si>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</si>
  <si>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</si>
  <si>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</si>
  <si>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</si>
  <si>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</si>
  <si>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</si>
  <si>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</si>
  <si>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</si>
  <si>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</si>
  <si>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</si>
  <si>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</si>
  <si>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</si>
  <si>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</si>
  <si>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</si>
  <si>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</si>
  <si>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</si>
  <si>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</si>
  <si>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</si>
  <si>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</si>
  <si>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</si>
  <si>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</si>
  <si>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</si>
  <si>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</si>
  <si>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</si>
  <si>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</si>
  <si>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</si>
  <si>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</si>
  <si>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</si>
  <si>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</si>
  <si>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</si>
  <si>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</si>
  <si>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</si>
  <si>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</si>
  <si>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</si>
  <si>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</si>
  <si>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</si>
  <si>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</si>
  <si>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</si>
  <si>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</si>
  <si>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</si>
  <si>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</si>
  <si>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</si>
  <si>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</si>
  <si>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</si>
  <si>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</si>
  <si>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</si>
  <si>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</si>
  <si>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</si>
  <si>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</si>
  <si>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</si>
  <si>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</si>
  <si>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</si>
  <si>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</si>
  <si>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</si>
  <si>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</si>
  <si>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</si>
  <si>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</si>
  <si>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</si>
  <si>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</si>
  <si>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</si>
  <si>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</si>
  <si>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</si>
  <si>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</si>
  <si>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</si>
  <si>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</si>
  <si>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</si>
  <si>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</si>
  <si>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</si>
  <si>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</si>
  <si>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</si>
  <si>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</si>
  <si>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</si>
  <si>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</si>
  <si>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</si>
  <si>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</si>
  <si>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</si>
  <si>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</si>
  <si>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</si>
  <si>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</si>
  <si>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</si>
  <si>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</si>
  <si>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</si>
  <si>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</si>
  <si>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</si>
  <si>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</si>
  <si>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</si>
  <si>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</si>
  <si>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</si>
  <si>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</si>
  <si>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</si>
  <si>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</si>
  <si>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</si>
  <si>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</si>
  <si>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</si>
  <si>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</si>
  <si>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</si>
  <si>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</si>
  <si>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</si>
  <si>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</si>
  <si>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</si>
  <si>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</si>
  <si>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</si>
  <si>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</si>
  <si>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</si>
  <si>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</si>
  <si>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</si>
  <si>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</si>
  <si>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</si>
  <si>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</si>
  <si>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</si>
  <si>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</si>
  <si>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</si>
  <si>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</si>
  <si>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</si>
  <si>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</si>
  <si>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</si>
  <si>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</si>
  <si>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</si>
  <si>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</si>
  <si>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</si>
  <si>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</si>
  <si>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</si>
  <si>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</si>
  <si>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</si>
  <si>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</si>
  <si>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</si>
  <si>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</si>
  <si>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</si>
  <si>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</si>
  <si>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</si>
  <si>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</si>
  <si>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</si>
  <si>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</si>
  <si>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</si>
  <si>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</si>
  <si>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</si>
  <si>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</si>
  <si>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</si>
  <si>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</si>
  <si>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</si>
  <si>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</si>
  <si>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</si>
  <si>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</si>
  <si>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</si>
  <si>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</si>
  <si>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</si>
  <si>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</si>
  <si>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</si>
  <si>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</si>
  <si>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</si>
  <si>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</si>
  <si>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</si>
  <si>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</si>
  <si>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</si>
  <si>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</si>
  <si>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</si>
  <si>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</si>
  <si>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</si>
  <si>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</si>
  <si>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</si>
  <si>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</si>
  <si>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</si>
  <si>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</si>
  <si>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</si>
  <si>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</si>
  <si>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</si>
  <si>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</si>
  <si>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</si>
  <si>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</si>
  <si>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</si>
  <si>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</si>
  <si>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</si>
  <si>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</si>
  <si>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</si>
  <si>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</si>
  <si>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</si>
  <si>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</si>
  <si>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</si>
  <si>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</si>
  <si>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</si>
  <si>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</si>
  <si>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</si>
  <si>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</si>
  <si>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</si>
  <si>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</si>
  <si>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</si>
  <si>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</si>
  <si>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</si>
  <si>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</si>
  <si>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</si>
  <si>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</si>
  <si>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</si>
  <si>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</si>
  <si>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</si>
  <si>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</si>
  <si>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</si>
  <si>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</si>
  <si>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</si>
  <si>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</si>
  <si>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</si>
  <si>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</si>
  <si>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</si>
  <si>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</si>
  <si>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</si>
  <si>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</si>
  <si>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</si>
  <si>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</si>
  <si>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</si>
  <si>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</si>
  <si>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</si>
  <si>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</si>
  <si>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</si>
  <si>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</si>
  <si>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</si>
  <si>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</si>
  <si>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</si>
  <si>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</si>
  <si>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</si>
  <si>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</si>
  <si>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</si>
  <si>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</si>
  <si>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</si>
  <si>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</si>
  <si>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</si>
  <si>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</si>
  <si>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</si>
  <si>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</si>
  <si>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</si>
  <si>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</si>
  <si>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</si>
  <si>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</si>
  <si>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</si>
  <si>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</si>
  <si>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</si>
  <si>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</si>
  <si>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</si>
  <si>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</si>
  <si>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</si>
  <si>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</si>
  <si>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</si>
  <si>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</si>
  <si>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</si>
  <si>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</si>
  <si>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</si>
  <si>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</si>
  <si>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</si>
  <si>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</si>
  <si>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</si>
  <si>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</si>
  <si>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</si>
  <si>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</si>
  <si>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</si>
  <si>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</si>
  <si>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</si>
  <si>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</si>
  <si>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</si>
  <si>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</si>
  <si>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</si>
  <si>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</si>
  <si>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</si>
  <si>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</si>
  <si>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</si>
  <si>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</si>
  <si>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</si>
  <si>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</si>
  <si>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</si>
  <si>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</si>
  <si>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</si>
  <si>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</si>
  <si>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</si>
  <si>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</si>
  <si>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</si>
  <si>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</si>
  <si>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</si>
  <si>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</si>
  <si>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</si>
  <si>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</si>
  <si>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</si>
  <si>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</si>
  <si>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</si>
  <si>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</si>
  <si>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</si>
  <si>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</si>
  <si>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</si>
  <si>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</si>
  <si>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</si>
  <si>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</si>
  <si>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</si>
  <si>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</si>
  <si>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</si>
  <si>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</si>
  <si>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</si>
  <si>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</si>
  <si>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</si>
  <si>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</si>
  <si>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</si>
  <si>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</si>
  <si>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</si>
  <si>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</si>
  <si>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</si>
  <si>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</si>
  <si>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</si>
  <si>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</si>
  <si>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</si>
  <si>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</si>
  <si>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</si>
  <si>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</si>
  <si>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</si>
  <si>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</si>
  <si>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</si>
  <si>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</si>
  <si>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</si>
  <si>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</si>
  <si>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</si>
  <si>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</si>
  <si>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</si>
  <si>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</si>
  <si>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</si>
  <si>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</si>
  <si>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</si>
  <si>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</si>
  <si>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</si>
  <si>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</si>
  <si>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</si>
  <si>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</si>
  <si>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</si>
  <si>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</si>
  <si>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</si>
  <si>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</si>
  <si>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</si>
  <si>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</si>
  <si>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</si>
  <si>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</si>
  <si>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</si>
  <si>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</si>
  <si>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</si>
  <si>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</si>
  <si>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</si>
  <si>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</si>
  <si>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</si>
  <si>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</si>
  <si>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</si>
  <si>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</si>
  <si>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</si>
  <si>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</si>
  <si>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</si>
  <si>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</si>
  <si>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</si>
  <si>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</si>
  <si>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</si>
  <si>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</si>
  <si>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</si>
  <si>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</si>
  <si>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</si>
  <si>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</si>
  <si>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</si>
  <si>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</si>
  <si>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</si>
  <si>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</si>
  <si>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</si>
  <si>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</si>
  <si>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</si>
  <si>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</si>
  <si>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</si>
  <si>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</si>
  <si>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</si>
  <si>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</si>
  <si>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</si>
  <si>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</si>
  <si>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</si>
  <si>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</si>
  <si>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</si>
  <si>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</si>
  <si>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</si>
  <si>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</si>
  <si>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</si>
  <si>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</si>
  <si>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</si>
  <si>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</si>
  <si>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</si>
  <si>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</si>
  <si>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</si>
  <si>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</si>
  <si>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</si>
  <si>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</si>
  <si>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</si>
  <si>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</si>
  <si>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</si>
  <si>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</si>
  <si>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</si>
  <si>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</si>
  <si>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</si>
  <si>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</si>
  <si>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</si>
  <si>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</si>
  <si>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</si>
  <si>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</si>
  <si>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</si>
  <si>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</si>
  <si>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</si>
  <si>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</si>
  <si>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</si>
  <si>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</si>
  <si>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</si>
  <si>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</si>
  <si>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</si>
  <si>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</si>
  <si>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</si>
  <si>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</si>
  <si>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</si>
  <si>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</si>
  <si>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</si>
  <si>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</si>
  <si>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</si>
  <si>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</si>
  <si>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</si>
  <si>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</si>
  <si>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</si>
  <si>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</si>
  <si>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</si>
  <si>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</si>
  <si>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</si>
  <si>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</si>
  <si>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</si>
  <si>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</si>
  <si>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</si>
  <si>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</si>
  <si>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</si>
  <si>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</si>
  <si>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</si>
  <si>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</si>
  <si>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</si>
  <si>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</si>
  <si>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</si>
  <si>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</si>
  <si>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</si>
  <si>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</si>
  <si>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</si>
  <si>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</si>
  <si>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</si>
  <si>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</si>
  <si>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</si>
  <si>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</si>
  <si>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</si>
  <si>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</si>
  <si>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</si>
  <si>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</si>
  <si>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</si>
  <si>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</si>
  <si>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</si>
  <si>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</si>
  <si>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</si>
  <si>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</si>
  <si>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</si>
  <si>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</si>
  <si>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</si>
  <si>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</si>
  <si>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</si>
  <si>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</si>
  <si>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</si>
  <si>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</si>
  <si>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</si>
  <si>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</si>
  <si>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</si>
  <si>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</si>
  <si>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</si>
  <si>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</si>
  <si>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</si>
  <si>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</si>
  <si>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</si>
  <si>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</si>
  <si>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</si>
  <si>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</si>
  <si>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</si>
  <si>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</si>
  <si>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</si>
  <si>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</si>
  <si>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</si>
  <si>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</si>
  <si>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</si>
  <si>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</si>
  <si>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</si>
  <si>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</si>
  <si>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</si>
  <si>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</si>
  <si>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</si>
  <si>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</si>
  <si>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</si>
  <si>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</si>
  <si>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</si>
  <si>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</si>
  <si>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</si>
  <si>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</si>
  <si>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</si>
  <si>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</si>
  <si>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</si>
  <si>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</si>
  <si>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</si>
  <si>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</si>
  <si>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</si>
  <si>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</si>
  <si>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</si>
  <si>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</si>
  <si>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</si>
  <si>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</si>
  <si>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</si>
  <si>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</si>
  <si>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</si>
  <si>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</si>
  <si>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</si>
  <si>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</si>
  <si>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</si>
  <si>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</si>
  <si>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</si>
  <si>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</si>
  <si>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</si>
  <si>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</si>
  <si>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</si>
  <si>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</si>
  <si>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</si>
  <si>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</si>
  <si>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</si>
  <si>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</si>
  <si>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</si>
  <si>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</si>
  <si>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</si>
  <si>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</si>
  <si>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</si>
  <si>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</si>
  <si>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</si>
  <si>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</si>
  <si>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</si>
  <si>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</si>
  <si>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</si>
  <si>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</si>
  <si>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</si>
  <si>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</si>
  <si>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</si>
  <si>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</si>
  <si>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</si>
  <si>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</si>
  <si>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</si>
  <si>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</si>
  <si>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</si>
  <si>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</si>
  <si>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</si>
  <si>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</si>
  <si>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</si>
  <si>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</si>
  <si>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</si>
  <si>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</si>
  <si>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</si>
  <si>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</si>
  <si>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</si>
  <si>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</si>
  <si>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</si>
  <si>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</si>
  <si>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</si>
  <si>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</si>
  <si>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</si>
  <si>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</si>
  <si>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</si>
  <si>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</si>
  <si>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</si>
  <si>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</si>
  <si>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</si>
  <si>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</si>
  <si>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</si>
  <si>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</si>
  <si>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</si>
  <si>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</si>
  <si>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</si>
  <si>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</si>
  <si>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</si>
  <si>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</si>
  <si>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</si>
  <si>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</si>
  <si>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</si>
  <si>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</si>
  <si>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</si>
  <si>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</si>
  <si>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</si>
  <si>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</si>
  <si>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</si>
  <si>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</si>
  <si>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</si>
  <si>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</si>
  <si>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</si>
  <si>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</si>
  <si>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</si>
  <si>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</si>
  <si>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</si>
  <si>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</si>
  <si>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</si>
  <si>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</si>
  <si>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</si>
  <si>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</si>
  <si>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</si>
  <si>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</si>
  <si>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</si>
  <si>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</si>
  <si>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</si>
  <si>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</si>
  <si>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</si>
  <si>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</si>
  <si>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</si>
  <si>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</si>
  <si>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</si>
  <si>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</si>
  <si>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</si>
  <si>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</si>
  <si>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</si>
  <si>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</si>
  <si>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</si>
  <si>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</si>
  <si>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</si>
  <si>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</si>
  <si>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</si>
  <si>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</si>
  <si>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</si>
  <si>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</si>
  <si>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</si>
  <si>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</si>
  <si>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</si>
  <si>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</si>
  <si>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</si>
  <si>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</si>
  <si>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</si>
  <si>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</si>
  <si>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</si>
  <si>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</si>
  <si>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</si>
  <si>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</si>
  <si>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</si>
  <si>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</si>
  <si>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</si>
  <si>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</si>
  <si>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</si>
  <si>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</si>
  <si>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</si>
  <si>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</si>
  <si>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</si>
  <si>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</si>
  <si>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</si>
  <si>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</si>
  <si>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</si>
  <si>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</si>
  <si>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</si>
  <si>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</si>
  <si>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</si>
  <si>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</si>
  <si>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</si>
  <si>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</si>
  <si>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</si>
  <si>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</si>
  <si>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</si>
  <si>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</si>
  <si>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</si>
  <si>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</si>
  <si>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</si>
  <si>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</si>
  <si>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</si>
  <si>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</si>
  <si>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</si>
  <si>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</si>
  <si>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</si>
  <si>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</si>
  <si>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</si>
  <si>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</si>
  <si>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</si>
  <si>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</si>
  <si>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</si>
  <si>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</si>
  <si>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</si>
  <si>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</si>
  <si>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</si>
  <si>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</si>
  <si>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</si>
  <si>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</si>
  <si>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</si>
  <si>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</si>
  <si>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</si>
  <si>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</si>
  <si>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</si>
  <si>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</si>
  <si>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</si>
  <si>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</si>
  <si>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</si>
  <si>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</si>
  <si>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</si>
  <si>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</si>
  <si>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</si>
  <si>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</si>
  <si>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</si>
  <si>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</si>
  <si>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</si>
  <si>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</si>
  <si>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</si>
  <si>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</si>
  <si>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</si>
  <si>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</si>
  <si>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</si>
  <si>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</si>
  <si>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</si>
  <si>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</si>
  <si>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</si>
  <si>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</si>
  <si>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</si>
  <si>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</si>
  <si>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</si>
  <si>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</si>
  <si>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</si>
  <si>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</si>
  <si>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</si>
  <si>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</si>
  <si>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</si>
  <si>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</si>
  <si>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</si>
  <si>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</si>
  <si>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</si>
  <si>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</si>
  <si>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</si>
  <si>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</si>
  <si>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</si>
  <si>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</si>
  <si>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</si>
  <si>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</si>
  <si>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</si>
  <si>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</si>
  <si>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</si>
  <si>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</si>
  <si>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</si>
  <si>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</si>
  <si>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</si>
  <si>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</si>
  <si>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</si>
  <si>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</si>
  <si>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</si>
  <si>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</si>
  <si>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</si>
  <si>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</si>
  <si>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</si>
  <si>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</si>
  <si>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</si>
  <si>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</si>
  <si>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</si>
  <si>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</si>
  <si>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</si>
  <si>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</si>
  <si>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</si>
  <si>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</si>
  <si>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</si>
  <si>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</si>
  <si>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</si>
  <si>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</si>
  <si>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</si>
  <si>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</si>
  <si>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</si>
  <si>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</si>
  <si>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</si>
  <si>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</si>
  <si>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</si>
  <si>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</si>
  <si>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</si>
  <si>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</si>
  <si>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</si>
  <si>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</si>
  <si>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</si>
  <si>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</si>
  <si>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</si>
  <si>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</si>
  <si>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</si>
  <si>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</si>
  <si>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</si>
  <si>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</si>
  <si>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</si>
  <si>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</si>
  <si>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</si>
  <si>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</si>
  <si>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</si>
  <si>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</si>
  <si>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</si>
  <si>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</si>
  <si>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</si>
  <si>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</si>
  <si>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</si>
  <si>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</si>
  <si>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</si>
  <si>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</si>
  <si>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</si>
  <si>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</si>
  <si>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</si>
  <si>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</si>
  <si>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</si>
  <si>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</si>
  <si>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</si>
  <si>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</si>
  <si>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</si>
  <si>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</si>
  <si>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</si>
  <si>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</si>
  <si>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</si>
  <si>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</si>
  <si>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</si>
  <si>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</si>
  <si>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</si>
  <si>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</si>
  <si>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</si>
  <si>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</si>
  <si>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</si>
  <si>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</si>
  <si>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</si>
  <si>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</si>
  <si>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</si>
  <si>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</si>
  <si>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</si>
  <si>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</si>
  <si>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</si>
  <si>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</si>
  <si>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</si>
  <si>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</si>
  <si>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</si>
  <si>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</si>
  <si>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</si>
  <si>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</si>
  <si>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</si>
  <si>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</si>
  <si>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</si>
  <si>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</si>
  <si>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</si>
  <si>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</si>
  <si>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</si>
  <si>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</si>
  <si>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</si>
  <si>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</si>
  <si>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</si>
  <si>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</si>
  <si>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</si>
  <si>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</si>
  <si>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</si>
  <si>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</si>
  <si>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</si>
  <si>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</si>
  <si>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</si>
  <si>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</si>
  <si>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</si>
  <si>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</si>
  <si>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</si>
  <si>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</si>
  <si>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</si>
  <si>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</si>
  <si>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</si>
  <si>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</si>
  <si>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</si>
  <si>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</si>
  <si>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</si>
  <si>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</si>
  <si>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</si>
  <si>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</si>
  <si>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</si>
  <si>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</si>
  <si>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</si>
  <si>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</si>
  <si>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</si>
  <si>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</si>
  <si>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</si>
  <si>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</si>
  <si>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</si>
  <si>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</si>
  <si>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</si>
  <si>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</si>
  <si>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</si>
  <si>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</si>
  <si>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</si>
  <si>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</si>
  <si>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</si>
  <si>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</si>
  <si>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</si>
  <si>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</si>
  <si>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</si>
  <si>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</si>
  <si>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</si>
  <si>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</si>
  <si>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</si>
  <si>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</si>
  <si>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</si>
  <si>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</si>
  <si>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</si>
  <si>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</si>
  <si>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</si>
  <si>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</si>
  <si>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</si>
  <si>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</si>
  <si>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</si>
  <si>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</si>
  <si>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</si>
  <si>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</si>
  <si>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</si>
  <si>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</si>
  <si>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</si>
  <si>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</si>
  <si>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</si>
  <si>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</si>
  <si>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</si>
  <si>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</si>
  <si>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</si>
  <si>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</si>
  <si>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</si>
  <si>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</si>
  <si>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</si>
  <si>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</si>
  <si>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</si>
  <si>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</si>
  <si>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</si>
  <si>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</si>
  <si>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</si>
  <si>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</si>
  <si>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</si>
  <si>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</si>
  <si>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</si>
  <si>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</si>
  <si>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</si>
  <si>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</si>
  <si>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</si>
  <si>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</si>
  <si>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</si>
  <si>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</si>
  <si>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</si>
  <si>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</si>
  <si>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</si>
  <si>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</si>
  <si>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</si>
  <si>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</si>
  <si>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</si>
  <si>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</si>
  <si>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</si>
  <si>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</si>
  <si>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</si>
  <si>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</si>
  <si>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</si>
  <si>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</si>
  <si>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</si>
  <si>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</si>
  <si>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</si>
  <si>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</si>
  <si>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</si>
  <si>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</si>
  <si>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</si>
  <si>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</si>
  <si>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</si>
  <si>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</si>
  <si>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</si>
  <si>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</si>
  <si>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</si>
  <si>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</si>
  <si>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</si>
  <si>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</si>
  <si>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</si>
  <si>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</si>
  <si>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</si>
  <si>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</si>
  <si>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</si>
  <si>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</si>
  <si>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</si>
  <si>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</si>
  <si>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</si>
  <si>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</si>
  <si>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</si>
  <si>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</si>
  <si>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</si>
  <si>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</si>
  <si>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</si>
  <si>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</si>
  <si>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</si>
  <si>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</si>
  <si>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</si>
  <si>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</si>
  <si>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</si>
  <si>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</si>
  <si>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</si>
  <si>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</si>
  <si>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</si>
  <si>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</si>
  <si>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</si>
  <si>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</si>
  <si>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</si>
  <si>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</si>
  <si>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</si>
  <si>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</si>
  <si>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</si>
  <si>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</si>
  <si>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</si>
  <si>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</si>
  <si>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</si>
  <si>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</si>
  <si>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</si>
  <si>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</si>
  <si>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</si>
  <si>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</si>
  <si>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</si>
  <si>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</si>
  <si>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</si>
  <si>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</si>
  <si>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</si>
  <si>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</si>
  <si>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</si>
  <si>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</si>
  <si>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</si>
  <si>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</si>
  <si>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</si>
  <si>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</si>
  <si>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</si>
  <si>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</si>
  <si>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</si>
  <si>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</si>
  <si>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</si>
  <si>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</si>
  <si>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</si>
  <si>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</si>
  <si>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</si>
  <si>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</si>
  <si>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</si>
  <si>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</si>
  <si>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</si>
  <si>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</si>
  <si>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</si>
  <si>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</si>
  <si>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</si>
  <si>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</si>
  <si>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</si>
  <si>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</si>
  <si>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</si>
  <si>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</si>
  <si>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</si>
  <si>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</si>
  <si>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</si>
  <si>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</si>
  <si>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</si>
  <si>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</si>
  <si>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</si>
  <si>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</si>
  <si>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</si>
  <si>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</si>
  <si>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</si>
  <si>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</si>
  <si>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</si>
  <si>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</si>
  <si>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</si>
  <si>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</si>
  <si>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</si>
  <si>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</si>
  <si>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</si>
  <si>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</si>
  <si>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</si>
  <si>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</si>
  <si>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</si>
  <si>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</si>
  <si>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</si>
  <si>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</si>
  <si>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</si>
  <si>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</si>
  <si>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</si>
  <si>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</si>
  <si>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</si>
  <si>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</si>
  <si>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</si>
  <si>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</si>
  <si>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</si>
  <si>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</si>
  <si>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</si>
  <si>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</si>
  <si>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</si>
  <si>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</si>
  <si>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</si>
  <si>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</si>
  <si>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</si>
  <si>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</si>
  <si>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</si>
  <si>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</si>
  <si>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</si>
  <si>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</si>
  <si>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</si>
  <si>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</si>
  <si>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</si>
  <si>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</si>
  <si>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</si>
  <si>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</si>
  <si>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</si>
  <si>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</si>
  <si>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</si>
  <si>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</si>
  <si>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</si>
  <si>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</si>
  <si>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</si>
  <si>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</si>
  <si>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</si>
  <si>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</si>
  <si>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</si>
  <si>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</si>
  <si>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</si>
  <si>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</si>
  <si>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</si>
  <si>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</si>
  <si>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</si>
  <si>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</si>
  <si>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</si>
  <si>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</si>
  <si>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</si>
  <si>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</si>
  <si>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</si>
  <si>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</si>
  <si>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</si>
  <si>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</si>
  <si>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</si>
  <si>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</si>
  <si>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</si>
  <si>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</si>
  <si>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</si>
  <si>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</si>
  <si>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</si>
  <si>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</si>
  <si>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</si>
  <si>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</si>
  <si>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</si>
  <si>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</si>
  <si>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</si>
  <si>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</si>
  <si>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</si>
  <si>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</si>
  <si>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</si>
  <si>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</si>
  <si>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</si>
  <si>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</si>
  <si>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</si>
  <si>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</si>
  <si>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</si>
  <si>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</si>
  <si>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</si>
  <si>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</si>
  <si>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</si>
  <si>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</si>
  <si>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</si>
  <si>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</si>
  <si>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</si>
  <si>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</si>
  <si>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</si>
  <si>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</si>
  <si>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</si>
  <si>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</si>
  <si>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</si>
  <si>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</si>
  <si>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</si>
  <si>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</si>
  <si>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</si>
  <si>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</si>
  <si>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</si>
  <si>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</si>
  <si>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</si>
  <si>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</si>
  <si>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</si>
  <si>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</si>
  <si>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</si>
  <si>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</si>
  <si>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</si>
  <si>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</si>
  <si>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</si>
  <si>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</si>
  <si>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</si>
  <si>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</si>
  <si>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</si>
  <si>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</si>
  <si>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</si>
  <si>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</si>
  <si>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</si>
  <si>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</si>
  <si>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</si>
  <si>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</si>
  <si>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</si>
  <si>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</si>
  <si>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</si>
  <si>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</si>
  <si>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</si>
  <si>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</si>
  <si>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</si>
  <si>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</si>
  <si>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</si>
  <si>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</si>
  <si>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</si>
  <si>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</si>
  <si>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</si>
  <si>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</si>
  <si>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</si>
  <si>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</si>
  <si>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</si>
  <si>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</si>
  <si>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</si>
  <si>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</si>
  <si>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</si>
  <si>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</si>
  <si>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</si>
  <si>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</si>
  <si>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</si>
  <si>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</si>
  <si>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</si>
  <si>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</si>
  <si>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</si>
  <si>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</si>
  <si>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</si>
  <si>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</si>
  <si>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</si>
  <si>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</si>
  <si>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</si>
  <si>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</si>
  <si>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</si>
  <si>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</si>
  <si>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</si>
  <si>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</si>
  <si>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</si>
  <si>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</si>
  <si>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</si>
  <si>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</si>
  <si>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</si>
  <si>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</si>
  <si>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</si>
  <si>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</si>
  <si>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</si>
  <si>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</si>
  <si>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</si>
  <si>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</si>
  <si>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</si>
  <si>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</si>
  <si>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</si>
  <si>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</si>
  <si>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</si>
  <si>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</si>
  <si>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</si>
  <si>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</si>
  <si>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</si>
  <si>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</si>
  <si>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</si>
  <si>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</si>
  <si>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</si>
  <si>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</si>
  <si>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</si>
  <si>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</si>
  <si>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</si>
  <si>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</si>
  <si>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</si>
  <si>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</si>
  <si>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</si>
  <si>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</si>
  <si>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</si>
  <si>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</si>
  <si>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</si>
  <si>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</si>
  <si>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</si>
  <si>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</si>
  <si>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</si>
  <si>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</si>
  <si>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</si>
  <si>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</si>
  <si>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</si>
  <si>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</si>
  <si>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</si>
  <si>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</si>
  <si>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</si>
  <si>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</si>
  <si>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</si>
  <si>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</si>
  <si>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</si>
  <si>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</si>
  <si>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</si>
  <si>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</si>
  <si>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</si>
  <si>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</si>
  <si>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</si>
  <si>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</si>
  <si>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</si>
  <si>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</si>
  <si>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</si>
  <si>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</si>
  <si>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</si>
  <si>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</si>
  <si>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</si>
  <si>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</si>
  <si>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</si>
  <si>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</si>
  <si>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</si>
  <si>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</si>
  <si>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</si>
  <si>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</si>
  <si>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</si>
  <si>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</si>
  <si>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</si>
  <si>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</si>
  <si>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</si>
  <si>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</si>
  <si>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</si>
  <si>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</si>
  <si>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</si>
  <si>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</si>
  <si>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</si>
  <si>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</si>
  <si>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</si>
  <si>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</si>
  <si>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</si>
  <si>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</si>
  <si>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</si>
  <si>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</si>
  <si>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</si>
  <si>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</si>
  <si>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</si>
  <si>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</si>
  <si>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</si>
  <si>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</si>
  <si>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</si>
  <si>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</si>
  <si>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</si>
  <si>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</si>
  <si>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</si>
  <si>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</si>
  <si>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</si>
  <si>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</si>
  <si>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</si>
  <si>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</si>
  <si>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</si>
  <si>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</si>
  <si>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</si>
  <si>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</si>
  <si>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</si>
  <si>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</si>
  <si>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</si>
  <si>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</si>
  <si>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</si>
  <si>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</si>
  <si>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</si>
  <si>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</si>
  <si>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</si>
  <si>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</si>
  <si>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</si>
  <si>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</si>
  <si>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</si>
  <si>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</si>
  <si>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</si>
  <si>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</si>
  <si>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</si>
  <si>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</si>
  <si>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</si>
  <si>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</si>
  <si>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</si>
  <si>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</si>
  <si>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</si>
  <si>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</si>
  <si>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</si>
  <si>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</si>
  <si>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</si>
  <si>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</si>
  <si>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</si>
  <si>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</si>
  <si>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</si>
  <si>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</si>
  <si>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</si>
  <si>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</si>
  <si>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</si>
  <si>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</si>
  <si>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</si>
  <si>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</si>
  <si>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</si>
  <si>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</si>
  <si>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</si>
  <si>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</si>
  <si>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</si>
  <si>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</si>
  <si>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</si>
  <si>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</si>
  <si>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</si>
  <si>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</si>
  <si>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</si>
  <si>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</si>
  <si>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</si>
  <si>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</si>
  <si>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</si>
  <si>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</si>
  <si>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</si>
  <si>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</si>
  <si>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</si>
  <si>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</si>
  <si>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</si>
  <si>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</si>
  <si>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</si>
  <si>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</si>
  <si>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</si>
  <si>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</si>
  <si>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</si>
  <si>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</si>
  <si>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</si>
  <si>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</si>
  <si>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</si>
  <si>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</si>
  <si>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</si>
  <si>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</si>
  <si>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</si>
  <si>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</si>
  <si>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</si>
  <si>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</si>
  <si>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</si>
  <si>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</si>
  <si>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</si>
  <si>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</si>
  <si>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</si>
  <si>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</si>
  <si>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</si>
  <si>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</si>
  <si>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</si>
  <si>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</si>
  <si>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</si>
  <si>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</si>
  <si>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</si>
  <si>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</si>
  <si>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</si>
  <si>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</si>
  <si>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</si>
  <si>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</si>
  <si>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</si>
  <si>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</si>
  <si>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</si>
  <si>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</si>
  <si>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</si>
  <si>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</si>
  <si>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</si>
  <si>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</si>
  <si>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</si>
  <si>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</si>
  <si>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</si>
  <si>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</si>
  <si>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</si>
  <si>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</si>
  <si>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</si>
  <si>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</si>
  <si>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</si>
  <si>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</si>
  <si>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</si>
  <si>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</si>
  <si>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</si>
  <si>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</si>
  <si>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</si>
  <si>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</si>
  <si>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</si>
  <si>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</si>
  <si>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</si>
  <si>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</si>
  <si>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</si>
  <si>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</si>
  <si>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</si>
  <si>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</si>
  <si>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</si>
  <si>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</si>
  <si>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</si>
  <si>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</si>
  <si>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</si>
  <si>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</si>
  <si>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</si>
  <si>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</si>
  <si>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</si>
  <si>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</si>
  <si>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</si>
  <si>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</si>
  <si>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</si>
  <si>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</si>
  <si>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</si>
  <si>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</si>
  <si>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</si>
  <si>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</si>
  <si>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</si>
  <si>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</si>
  <si>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</si>
  <si>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</si>
  <si>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</si>
  <si>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</si>
  <si>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</si>
  <si>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</si>
  <si>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</si>
  <si>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</si>
  <si>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</si>
  <si>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</si>
  <si>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</si>
  <si>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</si>
  <si>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</si>
  <si>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</si>
  <si>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</si>
  <si>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</si>
  <si>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</si>
  <si>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</si>
  <si>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</si>
  <si>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</si>
  <si>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</si>
  <si>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</si>
  <si>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</si>
  <si>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</si>
  <si>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</si>
  <si>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</si>
  <si>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</si>
  <si>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</si>
  <si>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</si>
  <si>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</si>
  <si>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</si>
  <si>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</si>
  <si>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</si>
  <si>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</si>
  <si>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</si>
  <si>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</si>
  <si>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</si>
  <si>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</si>
  <si>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</si>
  <si>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</si>
  <si>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</si>
  <si>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</si>
  <si>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</si>
  <si>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</si>
  <si>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</si>
  <si>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</si>
  <si>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</si>
  <si>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</si>
  <si>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</si>
  <si>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</si>
  <si>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</si>
  <si>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</si>
  <si>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</si>
  <si>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</si>
  <si>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</si>
  <si>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</si>
  <si>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</si>
  <si>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</si>
  <si>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</si>
  <si>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</si>
  <si>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</si>
  <si>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</si>
  <si>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</si>
  <si>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</si>
  <si>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</si>
  <si>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</si>
  <si>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</si>
  <si>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</si>
  <si>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</si>
  <si>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</si>
  <si>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</si>
  <si>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</si>
  <si>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</si>
  <si>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</si>
  <si>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</si>
  <si>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</si>
  <si>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</si>
  <si>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</si>
  <si>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</si>
  <si>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</si>
  <si>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</si>
  <si>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</si>
  <si>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</si>
  <si>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</si>
  <si>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</si>
  <si>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</si>
  <si>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</si>
  <si>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</si>
  <si>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</si>
  <si>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</si>
  <si>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</si>
  <si>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</si>
  <si>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</si>
  <si>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</si>
  <si>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</si>
  <si>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</si>
  <si>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</si>
  <si>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</si>
  <si>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</si>
  <si>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</si>
  <si>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</si>
  <si>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</si>
  <si>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</si>
  <si>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</si>
  <si>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</si>
  <si>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</si>
  <si>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</si>
  <si>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</si>
  <si>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</si>
  <si>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</si>
  <si>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</si>
  <si>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</si>
  <si>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</si>
  <si>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</si>
  <si>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</si>
  <si>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</si>
  <si>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</si>
  <si>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</si>
  <si>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</si>
  <si>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</si>
  <si>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</si>
  <si>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</si>
  <si>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</si>
  <si>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</si>
  <si>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</si>
  <si>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</si>
  <si>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</si>
  <si>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</si>
  <si>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</si>
  <si>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</si>
  <si>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</si>
  <si>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</si>
  <si>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</si>
  <si>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</si>
  <si>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</si>
  <si>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</si>
  <si>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</si>
  <si>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</si>
  <si>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</si>
  <si>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</si>
  <si>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</si>
  <si>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</si>
  <si>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</si>
  <si>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</si>
  <si>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</si>
  <si>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</si>
  <si>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</si>
  <si>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</si>
  <si>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</si>
  <si>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</si>
  <si>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</si>
  <si>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</si>
  <si>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</si>
  <si>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</si>
  <si>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</si>
  <si>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</si>
  <si>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</si>
  <si>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</si>
  <si>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</si>
  <si>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</si>
  <si>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</si>
  <si>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</si>
  <si>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</si>
  <si>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</si>
  <si>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</si>
  <si>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</si>
  <si>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</si>
  <si>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</si>
  <si>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</si>
  <si>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</si>
  <si>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</si>
  <si>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</si>
  <si>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</si>
  <si>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</si>
  <si>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</si>
  <si>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</si>
  <si>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</si>
  <si>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</si>
  <si>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</si>
  <si>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</si>
  <si>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</si>
  <si>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</si>
  <si>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</si>
  <si>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</si>
  <si>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</si>
  <si>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</si>
  <si>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</si>
  <si>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</si>
  <si>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</si>
  <si>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</si>
  <si>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</si>
  <si>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</si>
  <si>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</si>
  <si>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</si>
  <si>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</si>
  <si>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</si>
  <si>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</si>
  <si>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</si>
  <si>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</si>
  <si>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</si>
  <si>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</si>
  <si>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</si>
  <si>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</si>
  <si>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</si>
  <si>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</si>
  <si>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</si>
  <si>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</si>
  <si>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</si>
  <si>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</si>
  <si>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</si>
  <si>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</si>
  <si>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</si>
  <si>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</si>
  <si>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</si>
  <si>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</si>
  <si>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</si>
  <si>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</si>
  <si>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</si>
  <si>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</si>
  <si>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</si>
  <si>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</si>
  <si>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</si>
  <si>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</si>
  <si>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</si>
  <si>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</si>
  <si>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</si>
  <si>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</si>
  <si>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</si>
  <si>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</si>
  <si>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</si>
  <si>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</si>
  <si>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</si>
  <si>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</si>
  <si>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</si>
  <si>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</si>
  <si>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</si>
  <si>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</si>
  <si>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</si>
  <si>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</si>
  <si>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</si>
  <si>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</si>
  <si>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</si>
  <si>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</si>
  <si>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</si>
  <si>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</si>
  <si>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</si>
  <si>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</si>
  <si>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</si>
  <si>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</si>
  <si>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</si>
  <si>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</si>
  <si>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</si>
  <si>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</si>
  <si>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</si>
  <si>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</si>
  <si>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</si>
  <si>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</si>
  <si>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</si>
  <si>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</si>
  <si>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</si>
  <si>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</si>
  <si>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</si>
  <si>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</si>
  <si>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</si>
  <si>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</si>
  <si>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</si>
  <si>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</si>
  <si>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</si>
  <si>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</si>
  <si>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</si>
  <si>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</si>
  <si>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</si>
  <si>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</si>
  <si>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</si>
  <si>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</si>
  <si>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</si>
  <si>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</si>
  <si>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</si>
  <si>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</si>
  <si>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</si>
  <si>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</si>
  <si>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</si>
  <si>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</si>
  <si>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</si>
  <si>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</si>
  <si>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</si>
  <si>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</si>
  <si>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</si>
  <si>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</si>
  <si>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</si>
  <si>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</si>
  <si>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</si>
  <si>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</si>
  <si>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</si>
  <si>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</si>
  <si>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</si>
  <si>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</si>
  <si>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</si>
  <si>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</si>
  <si>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</si>
  <si>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</si>
  <si>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</si>
  <si>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</si>
  <si>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</si>
  <si>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</si>
  <si>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</si>
  <si>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</si>
  <si>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</si>
  <si>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</si>
  <si>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</si>
  <si>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</si>
  <si>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</si>
  <si>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</si>
  <si>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</si>
  <si>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</si>
  <si>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</si>
  <si>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</si>
  <si>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</si>
  <si>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</si>
  <si>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</si>
  <si>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</si>
  <si>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</si>
  <si>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</si>
  <si>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</si>
  <si>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</si>
  <si>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</si>
  <si>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</si>
  <si>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</si>
  <si>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</si>
  <si>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</si>
  <si>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</si>
  <si>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</si>
  <si>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</si>
  <si>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</si>
  <si>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</si>
  <si>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</si>
  <si>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</si>
  <si>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</si>
  <si>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</si>
  <si>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</si>
  <si>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</si>
  <si>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</si>
  <si>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</si>
  <si>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</si>
  <si>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</si>
  <si>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</si>
  <si>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</si>
  <si>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</si>
  <si>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</si>
  <si>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</si>
  <si>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</si>
  <si>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</si>
  <si>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</si>
  <si>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</si>
  <si>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</si>
  <si>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</si>
  <si>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</si>
  <si>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</si>
  <si>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</si>
  <si>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</si>
  <si>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</si>
  <si>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</si>
  <si>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</si>
  <si>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</si>
  <si>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</si>
  <si>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</si>
  <si>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</si>
  <si>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</si>
  <si>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</si>
  <si>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</si>
  <si>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</si>
  <si>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</si>
  <si>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</si>
  <si>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</si>
  <si>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</si>
  <si>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</si>
  <si>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</si>
  <si>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</si>
  <si>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</si>
  <si>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</si>
  <si>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</si>
  <si>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</si>
  <si>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</si>
  <si>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</si>
  <si>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</si>
  <si>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</si>
  <si>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</si>
  <si>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</si>
  <si>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</si>
  <si>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</si>
  <si>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</si>
  <si>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</si>
  <si>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</si>
  <si>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</si>
  <si>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</si>
  <si>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</si>
  <si>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</si>
  <si>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</si>
  <si>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</si>
  <si>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</si>
  <si>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</si>
  <si>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</si>
  <si>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</si>
  <si>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</si>
  <si>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</si>
  <si>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</si>
  <si>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</si>
  <si>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</si>
  <si>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</si>
  <si>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</si>
  <si>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</si>
  <si>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</si>
  <si>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</si>
  <si>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</si>
  <si>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</si>
  <si>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</si>
  <si>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</si>
  <si>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</si>
  <si>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</si>
  <si>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</si>
  <si>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</si>
  <si>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</si>
  <si>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</si>
  <si>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</si>
  <si>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</si>
  <si>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</si>
  <si>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</si>
  <si>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</si>
  <si>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</si>
  <si>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</si>
  <si>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</si>
  <si>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</si>
  <si>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</si>
  <si>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</si>
  <si>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</si>
  <si>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</si>
  <si>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</si>
  <si>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</si>
  <si>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</si>
  <si>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</si>
  <si>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</si>
  <si>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</si>
  <si>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</si>
  <si>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</si>
  <si>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</si>
  <si>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</si>
  <si>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</si>
  <si>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</si>
  <si>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</si>
  <si>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</si>
  <si>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</si>
  <si>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</si>
  <si>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</si>
  <si>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</si>
  <si>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</si>
  <si>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</si>
  <si>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</si>
  <si>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</si>
  <si>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</si>
  <si>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</si>
  <si>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</si>
  <si>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</si>
  <si>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</si>
  <si>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</si>
  <si>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</si>
  <si>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</si>
  <si>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</si>
  <si>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</si>
  <si>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</si>
  <si>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</si>
  <si>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</si>
  <si>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</si>
  <si>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</si>
  <si>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</si>
  <si>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</si>
  <si>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</si>
  <si>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</si>
  <si>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</si>
  <si>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</si>
  <si>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</si>
  <si>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</si>
  <si>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</si>
  <si>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</si>
  <si>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</si>
  <si>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</si>
  <si>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</si>
  <si>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</si>
  <si>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</si>
  <si>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</si>
  <si>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</si>
  <si>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</si>
  <si>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</si>
  <si>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</si>
  <si>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</si>
  <si>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</si>
  <si>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</si>
  <si>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</si>
  <si>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</si>
  <si>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</si>
  <si>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</si>
  <si>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</si>
  <si>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</si>
  <si>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</si>
  <si>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</si>
  <si>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</si>
  <si>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</si>
  <si>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</si>
  <si>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</si>
  <si>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</si>
  <si>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</si>
  <si>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</si>
  <si>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</si>
  <si>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</si>
  <si>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</si>
  <si>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</si>
  <si>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</si>
  <si>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</si>
  <si>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</si>
  <si>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</si>
  <si>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</si>
  <si>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</si>
  <si>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</si>
  <si>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</si>
  <si>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</si>
  <si>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</si>
  <si>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</si>
  <si>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</si>
  <si>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</si>
  <si>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</si>
  <si>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</si>
  <si>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</si>
  <si>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</si>
  <si>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</si>
  <si>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</si>
  <si>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</si>
  <si>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</si>
  <si>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</si>
  <si>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</si>
  <si>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</si>
  <si>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</si>
  <si>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</si>
  <si>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</si>
  <si>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</si>
  <si>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</si>
  <si>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</si>
  <si>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</si>
  <si>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</si>
  <si>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</si>
  <si>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</si>
  <si>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</si>
  <si>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</si>
  <si>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</si>
  <si>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</si>
  <si>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</si>
  <si>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</si>
  <si>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</si>
  <si>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</si>
  <si>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</si>
  <si>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</si>
  <si>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</si>
  <si>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</si>
  <si>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</si>
  <si>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</si>
  <si>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</si>
  <si>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</si>
  <si>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</si>
  <si>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</si>
  <si>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</si>
  <si>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</si>
  <si>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</si>
  <si>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</si>
  <si>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</si>
  <si>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</si>
  <si>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</si>
  <si>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</si>
  <si>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</si>
  <si>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</si>
  <si>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</si>
  <si>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</si>
  <si>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</si>
  <si>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</si>
  <si>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</si>
  <si>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</si>
  <si>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</si>
  <si>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</si>
  <si>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</si>
  <si>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</si>
  <si>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</si>
  <si>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</si>
  <si>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</si>
  <si>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</si>
  <si>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</si>
  <si>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</si>
  <si>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</si>
  <si>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</si>
  <si>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</si>
  <si>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</si>
  <si>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</si>
  <si>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</si>
  <si>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</si>
  <si>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</si>
  <si>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</si>
  <si>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</si>
  <si>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</si>
  <si>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</si>
  <si>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</si>
  <si>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</si>
  <si>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</si>
  <si>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</si>
  <si>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</si>
  <si>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</si>
  <si>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</si>
  <si>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</si>
  <si>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</si>
  <si>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</si>
  <si>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</si>
  <si>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</si>
  <si>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</si>
  <si>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</si>
  <si>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</si>
  <si>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</si>
  <si>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</si>
  <si>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</si>
  <si>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</si>
  <si>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</si>
  <si>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</si>
  <si>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</si>
  <si>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</si>
  <si>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</si>
  <si>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</si>
  <si>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</si>
  <si>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</si>
  <si>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</si>
  <si>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</si>
  <si>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</si>
  <si>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</si>
  <si>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</si>
  <si>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</si>
  <si>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</si>
  <si>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</si>
  <si>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</si>
  <si>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</si>
  <si>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</si>
  <si>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</si>
  <si>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</si>
  <si>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</si>
  <si>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</si>
  <si>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</si>
  <si>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</si>
  <si>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</si>
  <si>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</si>
  <si>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</si>
  <si>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</si>
  <si>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</si>
  <si>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</si>
  <si>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</si>
  <si>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</si>
  <si>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</si>
  <si>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</si>
  <si>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</si>
  <si>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</si>
  <si>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</si>
  <si>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</si>
  <si>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</si>
  <si>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</si>
  <si>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</si>
  <si>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</si>
  <si>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</si>
  <si>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</si>
  <si>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</si>
  <si>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</si>
  <si>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</si>
  <si>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</si>
  <si>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</si>
  <si>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</si>
  <si>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</si>
  <si>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</si>
  <si>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</si>
  <si>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</si>
  <si>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</si>
  <si>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</si>
  <si>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</si>
  <si>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</si>
  <si>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</si>
  <si>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</si>
  <si>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</si>
  <si>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</si>
  <si>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</si>
  <si>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</si>
  <si>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</si>
  <si>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</si>
  <si>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</si>
  <si>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</si>
  <si>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</si>
  <si>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</si>
  <si>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</si>
  <si>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</si>
  <si>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</si>
  <si>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</si>
  <si>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</si>
  <si>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</si>
  <si>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</si>
  <si>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</si>
  <si>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</si>
  <si>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</si>
  <si>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</si>
  <si>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</si>
  <si>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</si>
  <si>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</si>
  <si>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</si>
  <si>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</si>
  <si>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</si>
  <si>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</si>
  <si>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</si>
  <si>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</si>
  <si>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</si>
  <si>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</si>
  <si>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</si>
  <si>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</si>
  <si>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</si>
  <si>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</si>
  <si>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</si>
  <si>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</si>
  <si>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</si>
  <si>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</si>
  <si>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</si>
  <si>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</si>
  <si>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</si>
  <si>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</si>
  <si>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</si>
  <si>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</si>
  <si>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</si>
  <si>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</si>
  <si>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</si>
  <si>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</si>
  <si>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</si>
  <si>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</si>
  <si>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</si>
  <si>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</si>
  <si>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</si>
  <si>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</si>
  <si>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</si>
  <si>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</si>
  <si>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</si>
  <si>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</si>
  <si>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</si>
  <si>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</si>
  <si>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</si>
  <si>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</si>
  <si>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</si>
  <si>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</si>
  <si>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</si>
  <si>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</si>
  <si>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</si>
  <si>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</si>
  <si>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</si>
  <si>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</si>
  <si>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</si>
  <si>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</si>
  <si>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</si>
  <si>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</si>
  <si>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</si>
  <si>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</si>
  <si>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</si>
  <si>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</si>
  <si>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</si>
  <si>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</si>
  <si>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</si>
  <si>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</si>
  <si>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</si>
  <si>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</si>
  <si>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</si>
  <si>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</si>
  <si>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</si>
  <si>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</si>
  <si>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</si>
  <si>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</si>
  <si>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</si>
  <si>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</si>
  <si>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</si>
  <si>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</si>
  <si>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</si>
  <si>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</si>
  <si>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</si>
  <si>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</si>
  <si>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</si>
  <si>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</si>
  <si>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</si>
  <si>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</si>
  <si>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</si>
  <si>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</si>
  <si>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</si>
  <si>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</si>
  <si>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</si>
  <si>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</si>
  <si>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</si>
  <si>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</si>
  <si>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</si>
  <si>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</si>
  <si>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</si>
  <si>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</si>
  <si>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</si>
  <si>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</si>
  <si>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</si>
  <si>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</si>
  <si>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</si>
  <si>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</si>
  <si>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</si>
  <si>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</si>
  <si>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</si>
  <si>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</si>
  <si>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</si>
  <si>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</si>
  <si>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</si>
  <si>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</si>
  <si>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</si>
  <si>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</si>
  <si>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</si>
  <si>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</si>
  <si>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</si>
  <si>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</si>
  <si>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</si>
  <si>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</si>
  <si>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</si>
  <si>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</si>
  <si>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</si>
  <si>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</si>
  <si>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</si>
  <si>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</si>
  <si>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</si>
  <si>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</si>
  <si>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</si>
  <si>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</si>
  <si>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</si>
  <si>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</si>
  <si>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</si>
  <si>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</si>
  <si>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</si>
  <si>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</si>
  <si>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</si>
  <si>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</si>
  <si>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</si>
  <si>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</si>
  <si>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</si>
  <si>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</si>
  <si>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</si>
  <si>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</si>
  <si>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</si>
  <si>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</si>
  <si>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</si>
  <si>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</si>
  <si>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</si>
  <si>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</si>
  <si>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</si>
  <si>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</si>
  <si>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</si>
  <si>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</si>
  <si>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</si>
  <si>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</si>
  <si>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</si>
  <si>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</si>
  <si>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</si>
  <si>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</si>
  <si>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</si>
  <si>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</si>
  <si>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</si>
  <si>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</si>
  <si>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</si>
  <si>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</si>
  <si>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</si>
  <si>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</si>
  <si>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</si>
  <si>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</si>
  <si>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</si>
  <si>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</si>
  <si>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</si>
  <si>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</si>
  <si>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</si>
  <si>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</si>
  <si>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</si>
  <si>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</si>
  <si>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</si>
  <si>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</si>
  <si>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</si>
  <si>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</si>
  <si>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</si>
  <si>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</si>
  <si>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</si>
  <si>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</si>
  <si>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</si>
  <si>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</si>
  <si>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</si>
  <si>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</si>
  <si>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</si>
  <si>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</si>
  <si>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</si>
  <si>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</si>
  <si>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</si>
  <si>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</si>
  <si>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</si>
  <si>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</si>
  <si>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</si>
  <si>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</si>
  <si>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</si>
  <si>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</si>
  <si>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</si>
  <si>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</si>
  <si>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</si>
  <si>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</si>
  <si>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</si>
  <si>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</si>
  <si>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</si>
  <si>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</si>
  <si>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</si>
  <si>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</si>
  <si>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</si>
  <si>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</si>
  <si>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</si>
  <si>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</si>
  <si>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</si>
  <si>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</si>
  <si>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</si>
  <si>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</si>
  <si>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</si>
  <si>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</si>
  <si>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</si>
  <si>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</si>
  <si>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</si>
  <si>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</si>
  <si>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</si>
  <si>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</si>
  <si>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</si>
  <si>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</si>
  <si>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</si>
  <si>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</si>
  <si>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</si>
  <si>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</si>
  <si>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</si>
  <si>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</si>
  <si>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</si>
  <si>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</si>
  <si>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</si>
  <si>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</si>
  <si>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</si>
  <si>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</si>
  <si>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</si>
  <si>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</si>
  <si>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</si>
  <si>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</si>
  <si>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</si>
  <si>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</si>
  <si>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</si>
  <si>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</si>
  <si>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</si>
  <si>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</si>
  <si>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</si>
  <si>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</si>
  <si>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</si>
  <si>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</si>
  <si>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</si>
  <si>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</si>
  <si>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</si>
  <si>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</si>
  <si>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</si>
  <si>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</si>
  <si>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</si>
  <si>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</si>
  <si>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</si>
  <si>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</si>
  <si>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</si>
  <si>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</si>
  <si>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</si>
  <si>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</si>
  <si>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</si>
  <si>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</si>
  <si>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</si>
  <si>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</si>
  <si>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</si>
  <si>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</si>
  <si>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</si>
  <si>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</si>
  <si>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</si>
  <si>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</si>
  <si>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</si>
  <si>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</si>
  <si>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</si>
  <si>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</si>
  <si>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</si>
  <si>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</si>
  <si>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</si>
  <si>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</si>
  <si>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</si>
  <si>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</si>
  <si>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</si>
  <si>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</si>
  <si>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</si>
  <si>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</si>
  <si>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</si>
  <si>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</si>
  <si>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</si>
  <si>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</si>
  <si>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</si>
  <si>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</si>
  <si>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</si>
  <si>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</si>
  <si>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</si>
  <si>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</si>
  <si>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</si>
  <si>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</si>
  <si>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</si>
  <si>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</si>
  <si>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</si>
  <si>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</si>
  <si>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</si>
  <si>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</si>
  <si>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</si>
  <si>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</si>
  <si>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</si>
  <si>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</si>
  <si>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</si>
  <si>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</si>
  <si>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</si>
  <si>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</si>
  <si>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</si>
  <si>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</si>
  <si>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</si>
  <si>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</si>
  <si>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</si>
  <si>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</si>
  <si>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</si>
  <si>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</si>
  <si>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</si>
  <si>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</si>
  <si>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</si>
  <si>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</si>
  <si>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</si>
  <si>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</si>
  <si>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</si>
  <si>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</si>
  <si>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</si>
  <si>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</si>
  <si>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</si>
  <si>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</si>
  <si>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</si>
  <si>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</si>
  <si>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</si>
  <si>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</si>
  <si>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</si>
  <si>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</si>
  <si>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</si>
  <si>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</si>
  <si>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</si>
  <si>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</si>
  <si>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</si>
  <si>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</si>
  <si>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</si>
  <si>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</si>
  <si>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</si>
  <si>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</si>
  <si>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</si>
  <si>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</si>
  <si>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</si>
  <si>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</si>
  <si>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</si>
  <si>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</si>
  <si>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</si>
  <si>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</si>
  <si>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</si>
  <si>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</si>
  <si>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</si>
  <si>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</si>
  <si>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</si>
  <si>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</si>
  <si>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</si>
  <si>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</si>
  <si>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</si>
  <si>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</si>
  <si>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</si>
  <si>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</si>
  <si>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</si>
  <si>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</si>
  <si>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</si>
  <si>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</si>
  <si>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</si>
  <si>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</si>
  <si>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</si>
  <si>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</si>
  <si>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</si>
  <si>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</si>
  <si>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</si>
  <si>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</si>
  <si>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</si>
  <si>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</si>
  <si>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</si>
  <si>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</si>
  <si>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</si>
  <si>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</si>
  <si>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</si>
  <si>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</si>
  <si>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</si>
  <si>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</si>
  <si>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</si>
  <si>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</si>
  <si>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</si>
  <si>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</si>
  <si>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</si>
  <si>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</si>
  <si>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</si>
  <si>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</si>
  <si>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</si>
  <si>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</si>
  <si>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</si>
  <si>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</si>
  <si>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</si>
  <si>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</si>
  <si>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</si>
  <si>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</si>
  <si>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</si>
  <si>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</si>
  <si>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</si>
  <si>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</si>
  <si>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</si>
  <si>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</si>
  <si>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</si>
  <si>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</si>
  <si>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</si>
  <si>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</si>
  <si>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</si>
  <si>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</si>
  <si>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</si>
  <si>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</si>
  <si>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</si>
  <si>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</si>
  <si>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</si>
  <si>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</si>
  <si>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</si>
  <si>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</si>
  <si>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</si>
  <si>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</si>
  <si>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</si>
  <si>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</si>
  <si>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</si>
  <si>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</si>
  <si>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</si>
  <si>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</si>
  <si>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</si>
  <si>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</si>
  <si>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</si>
  <si>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</si>
  <si>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</si>
  <si>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</si>
  <si>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</si>
  <si>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</si>
  <si>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</si>
  <si>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</si>
  <si>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</si>
  <si>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</si>
  <si>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</si>
  <si>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</si>
  <si>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</si>
  <si>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</si>
  <si>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</si>
  <si>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</si>
  <si>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</si>
  <si>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</si>
  <si>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</si>
  <si>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</si>
  <si>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</si>
  <si>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</si>
  <si>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</si>
  <si>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</si>
  <si>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</si>
  <si>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</si>
  <si>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</si>
  <si>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</si>
  <si>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</si>
  <si>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</si>
  <si>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</si>
  <si>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</si>
  <si>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</si>
  <si>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</si>
  <si>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</si>
  <si>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</si>
  <si>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</si>
  <si>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</si>
  <si>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</si>
  <si>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</si>
  <si>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</si>
  <si>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</si>
  <si>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</si>
  <si>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</si>
  <si>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</si>
  <si>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</si>
  <si>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</si>
  <si>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</si>
  <si>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</si>
  <si>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</si>
  <si>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</si>
  <si>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</si>
  <si>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</si>
  <si>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</si>
  <si>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</si>
  <si>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</si>
  <si>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</si>
  <si>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</si>
  <si>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</si>
  <si>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</si>
  <si>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</si>
  <si>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</si>
  <si>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</si>
  <si>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</si>
  <si>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</si>
  <si>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</si>
  <si>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</si>
  <si>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</si>
  <si>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</si>
  <si>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</si>
  <si>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</si>
  <si>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</si>
  <si>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</si>
  <si>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</si>
  <si>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</si>
  <si>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</si>
  <si>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</si>
  <si>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</si>
  <si>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</si>
  <si>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</si>
  <si>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</si>
  <si>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</si>
  <si>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</si>
  <si>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</si>
  <si>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</si>
  <si>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</si>
  <si>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</si>
  <si>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</si>
  <si>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</si>
  <si>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</si>
  <si>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</si>
  <si>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</si>
  <si>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</si>
  <si>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</si>
  <si>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</si>
  <si>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</si>
  <si>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</si>
  <si>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</si>
  <si>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</si>
  <si>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</si>
  <si>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</si>
  <si>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</si>
  <si>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</si>
  <si>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</si>
  <si>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</si>
  <si>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</si>
  <si>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</si>
  <si>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</si>
  <si>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</si>
  <si>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</si>
  <si>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</si>
  <si>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</si>
  <si>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</si>
  <si>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</si>
  <si>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</si>
  <si>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</si>
  <si>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</si>
  <si>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</si>
  <si>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</si>
  <si>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</si>
  <si>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</si>
  <si>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</si>
  <si>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</si>
  <si>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</si>
  <si>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</si>
  <si>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</si>
  <si>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</si>
  <si>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</si>
  <si>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</si>
  <si>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</si>
  <si>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</si>
  <si>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</si>
  <si>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</si>
  <si>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</si>
  <si>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</si>
  <si>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</si>
  <si>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</si>
  <si>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</si>
  <si>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</si>
  <si>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</si>
  <si>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</si>
  <si>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</si>
  <si>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</si>
  <si>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</si>
  <si>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</si>
  <si>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</si>
  <si>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</si>
  <si>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</si>
  <si>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</si>
  <si>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</si>
  <si>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</si>
  <si>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</si>
  <si>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</si>
  <si>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</si>
  <si>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</si>
  <si>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</si>
  <si>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</si>
  <si>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</si>
  <si>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</si>
  <si>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</si>
  <si>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</si>
  <si>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</si>
  <si>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</si>
  <si>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</si>
  <si>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</si>
  <si>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</si>
  <si>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</si>
  <si>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</si>
  <si>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</si>
  <si>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</si>
  <si>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</si>
  <si>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</si>
  <si>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</si>
  <si>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</si>
  <si>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</si>
  <si>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</si>
  <si>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</si>
  <si>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</si>
  <si>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</si>
  <si>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</si>
  <si>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</si>
  <si>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</si>
  <si>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</si>
  <si>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</si>
  <si>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</si>
  <si>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</si>
  <si>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</si>
  <si>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</si>
  <si>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</si>
  <si>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</si>
  <si>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</si>
  <si>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</si>
  <si>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</si>
  <si>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</si>
  <si>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</si>
  <si>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</si>
  <si>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</si>
  <si>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</si>
  <si>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</si>
  <si>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</si>
  <si>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</si>
  <si>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</si>
  <si>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</si>
  <si>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</si>
  <si>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</si>
  <si>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</si>
  <si>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</si>
  <si>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</si>
  <si>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</si>
  <si>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</si>
  <si>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</si>
  <si>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</si>
  <si>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</si>
  <si>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</si>
  <si>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</si>
  <si>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</si>
  <si>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</si>
  <si>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</si>
  <si>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</si>
  <si>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</si>
  <si>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</si>
  <si>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</si>
  <si>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</si>
  <si>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</si>
  <si>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</si>
  <si>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</si>
  <si>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</si>
  <si>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</si>
  <si>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</si>
  <si>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</si>
  <si>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</si>
  <si>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</si>
  <si>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</si>
  <si>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</si>
  <si>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</si>
  <si>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</si>
  <si>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</si>
  <si>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</si>
  <si>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</si>
  <si>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</si>
  <si>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</si>
  <si>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</si>
  <si>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</si>
  <si>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</si>
  <si>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</si>
  <si>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</si>
  <si>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</si>
  <si>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</si>
  <si>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</si>
  <si>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</si>
  <si>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</si>
  <si>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</si>
  <si>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</si>
  <si>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</si>
  <si>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</si>
  <si>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</si>
  <si>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</si>
  <si>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</si>
  <si>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</si>
  <si>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</si>
  <si>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</si>
  <si>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</si>
  <si>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</si>
  <si>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</si>
  <si>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</si>
  <si>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</si>
  <si>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</si>
  <si>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</si>
  <si>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</si>
  <si>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</si>
  <si>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</si>
  <si>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</si>
  <si>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</si>
  <si>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</si>
  <si>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</si>
  <si>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</si>
  <si>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</si>
  <si>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</si>
  <si>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</si>
  <si>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</si>
  <si>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</si>
  <si>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</si>
  <si>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</si>
  <si>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</si>
  <si>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</si>
  <si>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</si>
  <si>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</si>
  <si>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</si>
  <si>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</si>
  <si>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</si>
  <si>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</si>
  <si>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</si>
  <si>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</si>
  <si>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</si>
  <si>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</si>
  <si>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</si>
  <si>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</si>
  <si>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</si>
  <si>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</si>
  <si>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</si>
  <si>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</si>
  <si>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</si>
  <si>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</si>
  <si>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</si>
  <si>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</si>
  <si>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</si>
  <si>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</si>
  <si>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</si>
  <si>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</si>
  <si>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</si>
  <si>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</si>
  <si>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</si>
  <si>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</si>
  <si>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</si>
  <si>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</si>
  <si>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</si>
  <si>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</si>
  <si>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</si>
  <si>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</si>
  <si>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</si>
  <si>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</si>
  <si>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</si>
  <si>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</si>
  <si>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</si>
  <si>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</si>
  <si>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</si>
  <si>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</si>
  <si>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</si>
  <si>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</si>
  <si>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</si>
  <si>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</si>
  <si>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</si>
  <si>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</si>
  <si>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</si>
  <si>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</si>
  <si>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</si>
  <si>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</si>
  <si>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</si>
  <si>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</si>
  <si>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</si>
  <si>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</si>
  <si>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</si>
  <si>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</si>
  <si>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</si>
  <si>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</si>
  <si>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</si>
  <si>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</si>
  <si>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</si>
  <si>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</si>
  <si>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</si>
  <si>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</si>
  <si>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</si>
  <si>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</si>
  <si>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</si>
  <si>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</si>
  <si>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</si>
  <si>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</si>
  <si>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</si>
  <si>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</si>
  <si>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</si>
  <si>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</si>
  <si>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</si>
  <si>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</si>
  <si>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</si>
  <si>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</si>
  <si>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</si>
  <si>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</si>
  <si>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</si>
  <si>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</si>
  <si>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</si>
  <si>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</si>
  <si>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</si>
  <si>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</si>
  <si>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</si>
  <si>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</si>
  <si>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</si>
  <si>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</si>
  <si>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</si>
  <si>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</si>
  <si>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</si>
  <si>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</si>
  <si>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</si>
  <si>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</si>
  <si>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</si>
  <si>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</si>
  <si>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</si>
  <si>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</si>
  <si>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</si>
  <si>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</si>
  <si>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</si>
  <si>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</si>
  <si>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</si>
  <si>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</si>
  <si>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</si>
  <si>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</si>
  <si>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</si>
  <si>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</si>
  <si>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</si>
  <si>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</si>
  <si>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</si>
  <si>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</si>
  <si>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</si>
  <si>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</si>
  <si>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</si>
  <si>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</si>
  <si>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</si>
  <si>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</si>
  <si>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</si>
  <si>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</si>
  <si>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</si>
  <si>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</si>
  <si>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</si>
  <si>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</si>
  <si>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</si>
  <si>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</si>
  <si>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</si>
  <si>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</si>
  <si>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</si>
  <si>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</si>
  <si>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</si>
  <si>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</si>
  <si>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</si>
  <si>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</si>
  <si>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</si>
  <si>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</si>
  <si>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</si>
  <si>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</si>
  <si>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</si>
  <si>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</si>
  <si>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</si>
  <si>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</si>
  <si>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</si>
  <si>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</si>
  <si>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</si>
  <si>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</si>
  <si>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</si>
  <si>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</si>
  <si>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</si>
  <si>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</si>
  <si>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</si>
  <si>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</si>
  <si>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</si>
  <si>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</si>
  <si>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</si>
  <si>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</si>
  <si>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</si>
  <si>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</si>
  <si>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</si>
  <si>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</si>
  <si>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</si>
  <si>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</si>
  <si>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</si>
  <si>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</si>
  <si>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</si>
  <si>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</si>
  <si>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</si>
  <si>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</si>
  <si>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</si>
  <si>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</si>
  <si>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</si>
  <si>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</si>
  <si>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</si>
  <si>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</si>
  <si>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</si>
  <si>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</si>
  <si>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</si>
  <si>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</si>
  <si>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</si>
  <si>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</si>
  <si>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</si>
  <si>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</si>
  <si>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</si>
  <si>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</si>
  <si>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</si>
  <si>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</si>
  <si>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</si>
  <si>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</si>
  <si>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</si>
  <si>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</si>
  <si>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</si>
  <si>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</si>
  <si>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</si>
  <si>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</si>
  <si>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</si>
  <si>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</si>
  <si>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</si>
  <si>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</si>
  <si>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</si>
  <si>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</si>
  <si>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</si>
  <si>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</si>
  <si>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</si>
  <si>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</si>
  <si>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</si>
  <si>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</si>
  <si>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</si>
  <si>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</si>
  <si>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</si>
  <si>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</si>
  <si>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</si>
  <si>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</si>
  <si>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</si>
  <si>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</si>
  <si>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</si>
  <si>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</si>
  <si>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</si>
  <si>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</si>
  <si>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</si>
  <si>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</si>
  <si>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</si>
  <si>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</si>
  <si>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</si>
  <si>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</si>
  <si>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</si>
  <si>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</si>
  <si>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</si>
  <si>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</si>
  <si>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</si>
  <si>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</si>
  <si>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</si>
  <si>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</si>
  <si>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</si>
  <si>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</si>
  <si>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</si>
  <si>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</si>
  <si>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</si>
  <si>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</si>
  <si>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</si>
  <si>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</si>
  <si>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</si>
  <si>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</si>
  <si>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</si>
  <si>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</si>
  <si>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</si>
  <si>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</si>
  <si>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</si>
  <si>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</si>
  <si>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</si>
  <si>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</si>
  <si>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</si>
  <si>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</si>
  <si>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</si>
  <si>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</si>
  <si>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</si>
  <si>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</si>
  <si>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</si>
  <si>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</si>
  <si>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</si>
  <si>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</si>
  <si>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</si>
  <si>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</si>
  <si>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</si>
  <si>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</si>
  <si>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</si>
  <si>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</si>
  <si>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</si>
  <si>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</si>
  <si>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</si>
  <si>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</si>
  <si>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</si>
  <si>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</si>
  <si>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</si>
  <si>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</si>
  <si>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</si>
  <si>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</si>
  <si>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</si>
  <si>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</si>
  <si>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</si>
  <si>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</si>
  <si>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</si>
  <si>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</si>
  <si>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</si>
  <si>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</si>
  <si>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</si>
  <si>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</si>
  <si>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</si>
  <si>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</si>
  <si>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</si>
  <si>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</si>
  <si>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</si>
  <si>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</si>
  <si>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</si>
  <si>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</si>
  <si>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</si>
  <si>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</si>
  <si>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</si>
  <si>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</si>
  <si>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</si>
  <si>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</si>
  <si>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</si>
  <si>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</si>
  <si>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</si>
  <si>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</si>
  <si>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</si>
  <si>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</si>
  <si>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</si>
  <si>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</si>
  <si>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</si>
  <si>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</si>
  <si>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</si>
  <si>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</si>
  <si>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</si>
  <si>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</si>
  <si>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</si>
  <si>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</si>
  <si>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</si>
  <si>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</si>
  <si>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</si>
  <si>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</si>
  <si>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</si>
  <si>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</si>
  <si>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</si>
  <si>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</si>
  <si>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</si>
  <si>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</si>
  <si>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</si>
  <si>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</si>
  <si>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</si>
  <si>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</si>
  <si>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</si>
  <si>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</si>
  <si>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</si>
  <si>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</si>
  <si>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</si>
  <si>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</si>
  <si>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</si>
  <si>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</si>
  <si>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</si>
  <si>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</si>
  <si>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</si>
  <si>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</si>
  <si>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</si>
  <si>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</si>
  <si>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</si>
  <si>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</si>
  <si>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</si>
  <si>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</si>
  <si>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</si>
  <si>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</si>
  <si>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</si>
  <si>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</si>
  <si>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</si>
  <si>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</si>
  <si>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</si>
  <si>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</si>
  <si>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</si>
  <si>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</si>
  <si>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</si>
  <si>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</si>
  <si>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</si>
  <si>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</si>
  <si>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</si>
  <si>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</si>
  <si>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</si>
  <si>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</si>
  <si>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</si>
  <si>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</si>
  <si>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</si>
  <si>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</si>
  <si>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</si>
  <si>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</si>
  <si>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</si>
  <si>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</si>
  <si>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</si>
  <si>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</si>
  <si>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</si>
  <si>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</si>
  <si>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</si>
  <si>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</si>
  <si>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</si>
  <si>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</si>
  <si>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</si>
  <si>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</si>
  <si>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</si>
  <si>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</si>
  <si>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</si>
  <si>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</si>
  <si>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</si>
  <si>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</si>
  <si>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</si>
  <si>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</si>
  <si>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</si>
  <si>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</si>
  <si>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</si>
  <si>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</si>
  <si>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</si>
  <si>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</si>
  <si>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</si>
  <si>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</si>
  <si>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</si>
  <si>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</si>
  <si>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</si>
  <si>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</si>
  <si>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</si>
  <si>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</si>
  <si>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</si>
  <si>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</si>
  <si>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</si>
  <si>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</si>
  <si>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</si>
  <si>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</si>
  <si>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</si>
  <si>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</si>
  <si>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</si>
  <si>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</si>
  <si>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</si>
  <si>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</si>
  <si>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</si>
  <si>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</si>
  <si>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</si>
  <si>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</si>
  <si>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</si>
  <si>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</si>
  <si>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</si>
  <si>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</si>
  <si>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</si>
  <si>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</si>
  <si>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</si>
  <si>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</si>
  <si>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</si>
  <si>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</si>
  <si>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</si>
  <si>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</si>
  <si>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</si>
  <si>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</si>
  <si>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</si>
  <si>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</si>
  <si>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</si>
  <si>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</si>
  <si>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</si>
  <si>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</si>
  <si>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</si>
  <si>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</si>
  <si>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</si>
  <si>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</si>
  <si>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</si>
  <si>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</si>
  <si>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</si>
  <si>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</si>
  <si>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</si>
  <si>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</si>
  <si>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</si>
  <si>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</si>
  <si>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</si>
  <si>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</si>
  <si>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</si>
  <si>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</si>
  <si>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</si>
  <si>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</si>
  <si>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</si>
  <si>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</si>
  <si>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</si>
  <si>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</si>
  <si>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</si>
  <si>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</si>
  <si>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</si>
  <si>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</si>
  <si>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</si>
  <si>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</si>
  <si>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</si>
  <si>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</si>
  <si>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</si>
  <si>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</si>
  <si>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</si>
  <si>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</si>
  <si>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</si>
  <si>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</si>
  <si>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</si>
  <si>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</si>
  <si>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</si>
  <si>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</si>
  <si>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</si>
  <si>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</si>
  <si>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</si>
  <si>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</si>
  <si>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</si>
  <si>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</si>
  <si>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</si>
  <si>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</si>
  <si>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</si>
  <si>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</si>
  <si>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</si>
  <si>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</si>
  <si>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</si>
  <si>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</si>
  <si>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</si>
  <si>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</si>
  <si>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</si>
  <si>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</si>
  <si>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</si>
  <si>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</si>
  <si>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</si>
  <si>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</si>
  <si>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</si>
  <si>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</si>
  <si>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</si>
  <si>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</si>
  <si>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</si>
  <si>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</si>
  <si>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</si>
  <si>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</si>
  <si>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</si>
  <si>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</si>
  <si>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</si>
  <si>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</si>
  <si>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</si>
  <si>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</si>
  <si>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</si>
  <si>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</si>
  <si>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</si>
  <si>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</si>
  <si>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</si>
  <si>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</si>
  <si>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</si>
  <si>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</si>
  <si>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</si>
  <si>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</si>
  <si>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</si>
  <si>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</si>
  <si>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</si>
  <si>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</si>
  <si>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</si>
  <si>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</si>
  <si>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</si>
  <si>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</si>
  <si>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</si>
  <si>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</si>
  <si>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</si>
  <si>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</si>
  <si>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</si>
  <si>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</si>
  <si>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</si>
  <si>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</si>
  <si>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</si>
  <si>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</si>
  <si>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</si>
  <si>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</si>
  <si>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</si>
  <si>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</si>
  <si>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</si>
  <si>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</si>
  <si>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</si>
  <si>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</si>
  <si>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</si>
  <si>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</si>
  <si>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</si>
  <si>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</si>
  <si>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</si>
  <si>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</si>
  <si>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</si>
  <si>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</si>
  <si>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</si>
  <si>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</si>
  <si>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</si>
  <si>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</si>
  <si>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</si>
  <si>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</si>
  <si>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</si>
  <si>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</si>
  <si>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</si>
  <si>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</si>
  <si>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</si>
  <si>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</si>
  <si>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</si>
  <si>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</si>
  <si>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</si>
  <si>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</si>
  <si>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</si>
  <si>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</si>
  <si>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</si>
  <si>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</si>
  <si>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</si>
  <si>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</si>
  <si>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</si>
  <si>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</si>
  <si>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</si>
  <si>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</si>
  <si>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</si>
  <si>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</si>
  <si>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</si>
  <si>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</si>
  <si>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</si>
  <si>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</si>
  <si>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</si>
  <si>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</si>
  <si>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</si>
  <si>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</si>
  <si>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</si>
  <si>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</si>
  <si>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</si>
  <si>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</si>
  <si>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</si>
  <si>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</si>
  <si>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</si>
  <si>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</si>
  <si>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</si>
  <si>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</si>
  <si>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</si>
  <si>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</si>
  <si>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</si>
  <si>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</si>
  <si>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</si>
  <si>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</si>
  <si>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</si>
  <si>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</si>
  <si>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</si>
  <si>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</si>
  <si>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</si>
  <si>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</si>
  <si>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</si>
  <si>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</si>
  <si>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</si>
  <si>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</si>
  <si>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</si>
  <si>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</si>
  <si>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</si>
  <si>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</si>
  <si>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</si>
  <si>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</si>
  <si>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</si>
  <si>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</si>
  <si>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</si>
  <si>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</si>
  <si>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</si>
  <si>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</si>
  <si>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</si>
  <si>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</si>
  <si>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</si>
  <si>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</si>
  <si>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</si>
  <si>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</si>
  <si>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</si>
  <si>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</si>
  <si>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</si>
  <si>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</si>
  <si>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</si>
  <si>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</si>
  <si>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</si>
  <si>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</si>
  <si>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</si>
  <si>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</si>
  <si>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</si>
  <si>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</si>
  <si>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</si>
  <si>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</si>
  <si>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</si>
  <si>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</si>
  <si>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</si>
  <si>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</si>
  <si>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</si>
  <si>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</si>
  <si>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</si>
  <si>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</si>
  <si>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</si>
  <si>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</si>
  <si>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</si>
  <si>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</si>
  <si>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</si>
  <si>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</si>
  <si>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</si>
  <si>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</si>
  <si>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</si>
  <si>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</si>
  <si>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</si>
  <si>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</si>
  <si>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</si>
  <si>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</si>
  <si>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</si>
  <si>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</si>
  <si>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</si>
  <si>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</si>
  <si>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</si>
  <si>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</si>
  <si>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</si>
  <si>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</si>
  <si>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</si>
  <si>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</si>
  <si>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</si>
  <si>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</si>
  <si>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</si>
  <si>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</si>
  <si>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</si>
  <si>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</si>
  <si>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</si>
  <si>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</si>
  <si>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</si>
  <si>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</si>
  <si>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</si>
  <si>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</si>
  <si>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</si>
  <si>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</si>
  <si>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</si>
  <si>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</si>
  <si>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</si>
  <si>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</si>
  <si>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</si>
  <si>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</si>
  <si>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</si>
  <si>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</si>
  <si>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</si>
  <si>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</si>
  <si>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</si>
  <si>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</si>
  <si>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</si>
  <si>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</si>
  <si>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</si>
  <si>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</si>
  <si>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</si>
  <si>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</si>
  <si>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</si>
  <si>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</si>
  <si>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</si>
  <si>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</si>
  <si>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</si>
  <si>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</si>
  <si>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</si>
  <si>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</si>
  <si>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</si>
  <si>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</si>
  <si>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</si>
  <si>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</si>
  <si>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</si>
  <si>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</si>
  <si>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</si>
  <si>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</si>
  <si>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</si>
  <si>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</si>
  <si>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</si>
  <si>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</si>
  <si>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</si>
  <si>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</si>
  <si>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</si>
  <si>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</si>
  <si>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</si>
  <si>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</si>
  <si>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</si>
  <si>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</si>
  <si>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</si>
  <si>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</si>
  <si>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</si>
  <si>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</si>
  <si>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</si>
  <si>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</si>
  <si>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</si>
  <si>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</si>
  <si>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</si>
  <si>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</si>
  <si>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</si>
  <si>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</si>
  <si>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</si>
  <si>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</si>
  <si>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</si>
  <si>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</si>
  <si>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</si>
  <si>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</si>
  <si>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</si>
  <si>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</si>
  <si>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</si>
  <si>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</si>
  <si>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</si>
  <si>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</si>
  <si>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</si>
  <si>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</si>
  <si>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</si>
  <si>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</si>
  <si>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</si>
  <si>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</si>
  <si>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</si>
  <si>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</si>
  <si>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</si>
  <si>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</si>
  <si>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</si>
  <si>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</si>
  <si>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</si>
  <si>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</si>
  <si>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</si>
  <si>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</si>
  <si>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</si>
  <si>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</si>
  <si>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</si>
  <si>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</si>
  <si>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</si>
  <si>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</si>
  <si>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</si>
  <si>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</si>
  <si>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</si>
  <si>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</si>
  <si>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</si>
  <si>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</si>
  <si>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</si>
  <si>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</si>
  <si>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</si>
  <si>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</si>
  <si>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</si>
  <si>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</si>
  <si>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</si>
  <si>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</si>
  <si>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</si>
  <si>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</si>
  <si>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</si>
  <si>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</si>
  <si>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</si>
  <si>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</si>
  <si>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</si>
  <si>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</si>
  <si>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</si>
  <si>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</si>
  <si>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</si>
  <si>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</si>
  <si>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</si>
  <si>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</si>
  <si>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</si>
  <si>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</si>
  <si>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</si>
  <si>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</si>
  <si>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</si>
  <si>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</si>
  <si>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</si>
  <si>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</si>
  <si>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</si>
  <si>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</si>
  <si>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</si>
  <si>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</si>
  <si>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</si>
  <si>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</si>
  <si>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</si>
  <si>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</si>
  <si>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</si>
  <si>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</si>
  <si>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</si>
  <si>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</si>
  <si>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</si>
  <si>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</si>
  <si>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</si>
  <si>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</si>
  <si>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</si>
  <si>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</si>
  <si>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</si>
  <si>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</si>
  <si>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</si>
  <si>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</si>
  <si>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</si>
  <si>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</si>
  <si>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</si>
  <si>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</si>
  <si>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</si>
  <si>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</si>
  <si>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</si>
  <si>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</si>
  <si>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</si>
  <si>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</si>
  <si>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</si>
  <si>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</si>
  <si>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</si>
  <si>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</si>
  <si>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</si>
  <si>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</si>
  <si>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</si>
  <si>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</si>
  <si>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</si>
  <si>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</si>
  <si>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</si>
  <si>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</si>
  <si>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</si>
  <si>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</si>
  <si>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</si>
  <si>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</si>
  <si>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</si>
  <si>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</si>
  <si>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</si>
  <si>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</si>
  <si>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</si>
  <si>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</si>
  <si>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</si>
  <si>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</si>
  <si>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</si>
  <si>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</si>
  <si>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</si>
  <si>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</si>
  <si>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</si>
  <si>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</si>
  <si>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</si>
  <si>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</si>
  <si>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</si>
  <si>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</si>
  <si>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</si>
  <si>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</si>
  <si>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</si>
  <si>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</si>
  <si>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</si>
  <si>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</si>
  <si>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</si>
  <si>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</si>
  <si>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</si>
  <si>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</si>
  <si>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</si>
  <si>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</si>
  <si>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</si>
  <si>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</si>
  <si>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</si>
  <si>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</si>
  <si>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</si>
  <si>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</si>
  <si>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</si>
  <si>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</si>
  <si>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</si>
  <si>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</si>
  <si>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</si>
  <si>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</si>
  <si>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</si>
  <si>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</si>
  <si>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</si>
  <si>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</si>
  <si>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</si>
  <si>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</si>
  <si>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</si>
  <si>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</si>
  <si>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</si>
  <si>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</si>
  <si>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</si>
  <si>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</si>
  <si>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</si>
  <si>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</si>
  <si>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</si>
  <si>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</si>
  <si>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</si>
  <si>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</si>
  <si>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</si>
  <si>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</si>
  <si>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</si>
  <si>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</si>
  <si>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</si>
  <si>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</si>
  <si>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</si>
  <si>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</si>
  <si>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</si>
  <si>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</si>
  <si>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</si>
  <si>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</si>
  <si>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</si>
  <si>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</si>
  <si>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</si>
  <si>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</si>
  <si>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</si>
  <si>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</si>
  <si>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</si>
  <si>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</si>
  <si>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</si>
  <si>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</si>
  <si>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</si>
  <si>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</si>
  <si>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</si>
  <si>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</si>
  <si>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</si>
  <si>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</si>
  <si>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</si>
  <si>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</si>
  <si>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</si>
  <si>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</si>
  <si>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</si>
  <si>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</si>
  <si>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</si>
  <si>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</si>
  <si>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</si>
  <si>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</si>
  <si>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</si>
  <si>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</si>
  <si>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</si>
  <si>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</si>
  <si>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</si>
  <si>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</si>
  <si>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</si>
  <si>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</si>
  <si>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</si>
  <si>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</si>
  <si>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</si>
  <si>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</si>
  <si>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</si>
  <si>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</si>
  <si>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</si>
  <si>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</si>
  <si>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</si>
  <si>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</si>
  <si>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</si>
  <si>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</si>
  <si>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</si>
  <si>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</si>
  <si>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</si>
  <si>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</si>
  <si>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</si>
  <si>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</si>
  <si>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</si>
  <si>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</si>
  <si>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</si>
  <si>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</si>
  <si>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</si>
  <si>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</si>
  <si>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</si>
  <si>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</si>
  <si>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</si>
  <si>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</si>
  <si>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</si>
  <si>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</si>
  <si>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</si>
  <si>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</si>
  <si>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</si>
  <si>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</si>
  <si>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</si>
  <si>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</si>
  <si>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</si>
  <si>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</si>
  <si>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</si>
  <si>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</si>
  <si>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</si>
  <si>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</si>
  <si>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</si>
  <si>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</si>
  <si>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</si>
  <si>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</si>
  <si>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</si>
  <si>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</si>
  <si>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</si>
  <si>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</si>
  <si>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</si>
  <si>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</si>
  <si>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</si>
  <si>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</si>
  <si>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</si>
  <si>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</si>
  <si>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</si>
  <si>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</si>
  <si>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</si>
  <si>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</si>
  <si>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</si>
  <si>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</si>
  <si>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</si>
  <si>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</si>
  <si>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</si>
  <si>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</si>
  <si>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</si>
  <si>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</si>
  <si>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</si>
  <si>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</si>
  <si>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</si>
  <si>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</si>
  <si>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</si>
  <si>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</si>
  <si>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</si>
  <si>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</si>
  <si>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</si>
  <si>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</si>
  <si>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</si>
  <si>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</si>
  <si>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</si>
  <si>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</si>
  <si>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</si>
  <si>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</si>
  <si>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</si>
  <si>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</si>
  <si>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</si>
  <si>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</si>
  <si>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</si>
  <si>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</si>
  <si>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</si>
  <si>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</si>
  <si>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</si>
  <si>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</si>
  <si>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</si>
  <si>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</si>
  <si>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</si>
  <si>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</si>
  <si>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</si>
  <si>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</si>
  <si>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</si>
  <si>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</si>
  <si>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</si>
  <si>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</si>
  <si>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</si>
  <si>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</si>
  <si>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</si>
  <si>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</si>
  <si>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</si>
  <si>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</si>
  <si>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</si>
  <si>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</si>
  <si>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</si>
  <si>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</si>
  <si>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</si>
  <si>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</si>
  <si>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</si>
  <si>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</si>
  <si>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</si>
  <si>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</si>
  <si>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</si>
  <si>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</si>
  <si>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</si>
  <si>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</si>
  <si>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</si>
  <si>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</si>
  <si>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</si>
  <si>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</si>
  <si>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</si>
  <si>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</si>
  <si>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</si>
  <si>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</si>
  <si>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</si>
  <si>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</si>
  <si>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</si>
  <si>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</si>
  <si>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</si>
  <si>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</si>
  <si>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</si>
  <si>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</si>
  <si>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</si>
  <si>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</si>
  <si>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</si>
  <si>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</si>
  <si>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</si>
  <si>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</si>
  <si>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</si>
  <si>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</si>
  <si>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</si>
  <si>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</si>
  <si>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</si>
  <si>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</si>
  <si>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</si>
  <si>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</si>
  <si>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</si>
  <si>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</si>
  <si>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</si>
  <si>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</si>
  <si>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</si>
  <si>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</si>
  <si>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</si>
  <si>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</si>
  <si>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</si>
  <si>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</si>
  <si>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</si>
  <si>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</si>
  <si>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</si>
  <si>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</si>
  <si>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</si>
  <si>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</si>
  <si>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</si>
  <si>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</si>
  <si>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</si>
  <si>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</si>
  <si>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</si>
  <si>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</si>
  <si>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</si>
  <si>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</si>
  <si>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</si>
  <si>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</si>
  <si>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</si>
  <si>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</si>
  <si>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</si>
  <si>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</si>
  <si>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</si>
  <si>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</si>
  <si>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</si>
  <si>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</si>
  <si>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</si>
  <si>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</si>
  <si>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</si>
  <si>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</si>
  <si>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</si>
  <si>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</si>
  <si>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</si>
  <si>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</si>
  <si>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</si>
  <si>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</si>
  <si>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</si>
  <si>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</si>
  <si>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</si>
  <si>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</si>
  <si>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</si>
  <si>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</si>
  <si>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</si>
  <si>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</si>
  <si>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</si>
  <si>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</si>
  <si>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</si>
  <si>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</si>
  <si>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</si>
  <si>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</si>
  <si>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</si>
  <si>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</si>
  <si>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</si>
  <si>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</si>
  <si>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</si>
  <si>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</si>
  <si>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</si>
  <si>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</si>
  <si>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</si>
  <si>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</si>
  <si>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</si>
  <si>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</si>
  <si>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</si>
  <si>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</si>
  <si>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</si>
  <si>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</si>
  <si>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</si>
  <si>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</si>
  <si>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</si>
  <si>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</si>
  <si>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</si>
  <si>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</si>
  <si>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</si>
  <si>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</si>
  <si>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</si>
  <si>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</si>
  <si>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</si>
  <si>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</si>
  <si>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</si>
  <si>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</si>
  <si>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</si>
  <si>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</si>
  <si>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</si>
  <si>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</si>
  <si>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</si>
  <si>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</si>
  <si>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</si>
  <si>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</si>
  <si>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</si>
  <si>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</si>
  <si>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</si>
  <si>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</si>
  <si>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</si>
  <si>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</si>
  <si>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</si>
  <si>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</si>
  <si>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</si>
  <si>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</si>
  <si>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</si>
  <si>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</si>
  <si>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</si>
  <si>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</si>
  <si>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</si>
  <si>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</si>
  <si>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</si>
  <si>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</si>
  <si>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</si>
  <si>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</si>
  <si>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</si>
  <si>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</si>
  <si>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</si>
  <si>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</si>
  <si>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</si>
  <si>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</si>
  <si>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</si>
  <si>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</si>
  <si>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</si>
  <si>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</si>
  <si>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</si>
  <si>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</si>
  <si>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</si>
  <si>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</si>
  <si>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</si>
  <si>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</si>
  <si>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</si>
  <si>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</si>
  <si>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</si>
  <si>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</si>
  <si>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</si>
  <si>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</si>
  <si>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</si>
  <si>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</si>
  <si>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</si>
  <si>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</si>
  <si>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</si>
  <si>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</si>
  <si>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</si>
  <si>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</si>
  <si>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</si>
  <si>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</si>
  <si>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</si>
  <si>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</si>
  <si>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</si>
  <si>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</si>
  <si>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</si>
  <si>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</si>
  <si>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</si>
  <si>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</si>
  <si>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</si>
  <si>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</si>
  <si>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</si>
  <si>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</si>
  <si>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</si>
  <si>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</si>
  <si>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</si>
  <si>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</si>
  <si>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</si>
  <si>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</si>
  <si>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</si>
  <si>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</si>
  <si>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</si>
  <si>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</si>
  <si>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</si>
  <si>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</si>
  <si>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</si>
  <si>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</si>
  <si>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</si>
  <si>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</si>
  <si>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</si>
  <si>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</si>
  <si>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</si>
  <si>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</si>
  <si>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</si>
  <si>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</si>
  <si>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</si>
  <si>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</si>
  <si>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</si>
  <si>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</si>
  <si>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</si>
  <si>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</si>
  <si>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</si>
  <si>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</si>
  <si>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</si>
  <si>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</si>
  <si>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</si>
  <si>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</si>
  <si>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</si>
  <si>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</si>
  <si>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</si>
  <si>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</si>
  <si>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</si>
  <si>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</si>
  <si>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</si>
  <si>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</si>
  <si>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</si>
  <si>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</si>
  <si>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</si>
  <si>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</si>
  <si>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</si>
  <si>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</si>
  <si>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</si>
  <si>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</si>
  <si>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</si>
  <si>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</si>
  <si>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</si>
  <si>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</si>
  <si>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</si>
  <si>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</si>
  <si>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</si>
  <si>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</si>
  <si>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</si>
  <si>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</si>
  <si>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</si>
  <si>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</si>
  <si>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</si>
  <si>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</si>
  <si>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</si>
  <si>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</si>
  <si>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</si>
  <si>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</si>
  <si>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</si>
  <si>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</si>
  <si>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</si>
  <si>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</si>
  <si>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</si>
  <si>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</si>
  <si>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</si>
  <si>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</si>
  <si>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</si>
  <si>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</si>
  <si>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</si>
  <si>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</si>
  <si>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</si>
  <si>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</si>
  <si>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</si>
  <si>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</si>
  <si>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</si>
  <si>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</si>
  <si>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</si>
  <si>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</si>
  <si>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</si>
  <si>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</si>
  <si>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</si>
  <si>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</si>
  <si>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</si>
  <si>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</si>
  <si>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</si>
  <si>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</si>
  <si>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</si>
  <si>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</si>
  <si>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</si>
  <si>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</si>
  <si>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</si>
  <si>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</si>
  <si>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</si>
  <si>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</si>
  <si>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</si>
  <si>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</si>
  <si>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</si>
  <si>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</si>
  <si>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</si>
  <si>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</si>
  <si>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</si>
  <si>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</si>
  <si>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</si>
  <si>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</si>
  <si>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</si>
  <si>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</si>
  <si>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</si>
  <si>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</si>
  <si>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</si>
  <si>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</si>
  <si>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</si>
  <si>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</si>
  <si>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</si>
  <si>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</si>
  <si>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</si>
  <si>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</si>
  <si>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</si>
  <si>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</si>
  <si>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</si>
  <si>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</si>
  <si>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</si>
  <si>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</si>
  <si>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</si>
  <si>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</si>
  <si>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</si>
  <si>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</si>
  <si>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</si>
  <si>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</si>
  <si>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</si>
  <si>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</si>
  <si>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</si>
  <si>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</si>
  <si>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</si>
  <si>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</si>
  <si>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</si>
  <si>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</si>
  <si>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</si>
  <si>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</si>
  <si>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</si>
  <si>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</si>
  <si>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</si>
  <si>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</si>
  <si>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</si>
  <si>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</si>
  <si>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</si>
  <si>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</si>
  <si>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</si>
  <si>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</si>
  <si>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</si>
  <si>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</si>
  <si>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</si>
  <si>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</si>
  <si>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</si>
  <si>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</si>
  <si>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</si>
  <si>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</si>
  <si>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</si>
  <si>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</si>
  <si>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</si>
  <si>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</si>
  <si>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</si>
  <si>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</si>
  <si>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</si>
  <si>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</si>
  <si>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</si>
  <si>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</si>
  <si>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</si>
  <si>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</si>
  <si>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</si>
  <si>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</si>
  <si>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</si>
  <si>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</si>
  <si>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</si>
  <si>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</si>
  <si>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</si>
  <si>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</si>
  <si>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</si>
  <si>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</si>
  <si>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</si>
  <si>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</si>
  <si>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</si>
  <si>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</si>
  <si>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</si>
  <si>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</si>
  <si>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</si>
  <si>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</si>
  <si>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</si>
  <si>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</si>
  <si>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</si>
  <si>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</si>
  <si>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</si>
  <si>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</si>
  <si>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</si>
  <si>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</si>
  <si>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</si>
  <si>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</si>
  <si>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</si>
  <si>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</si>
  <si>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</si>
  <si>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</si>
  <si>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</si>
  <si>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</si>
  <si>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</si>
  <si>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</si>
  <si>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</si>
  <si>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</si>
  <si>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</si>
  <si>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</si>
  <si>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</si>
  <si>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</si>
  <si>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</si>
  <si>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</si>
  <si>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</si>
  <si>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</si>
  <si>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</si>
  <si>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</si>
  <si>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</si>
  <si>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</si>
  <si>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</si>
  <si>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</si>
  <si>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</si>
  <si>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</si>
  <si>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</si>
  <si>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</si>
  <si>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</si>
  <si>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</si>
  <si>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</si>
  <si>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</si>
  <si>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</si>
  <si>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</si>
  <si>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</si>
  <si>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</si>
  <si>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</si>
  <si>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</si>
  <si>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</si>
  <si>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</si>
  <si>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</si>
  <si>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</si>
  <si>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</si>
  <si>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</si>
  <si>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</si>
  <si>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</si>
  <si>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</si>
  <si>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</si>
  <si>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</si>
  <si>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</si>
  <si>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</si>
  <si>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</si>
  <si>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</si>
  <si>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</si>
  <si>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</si>
  <si>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</si>
  <si>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</si>
  <si>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</si>
  <si>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</si>
  <si>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</si>
  <si>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</si>
  <si>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</si>
  <si>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</si>
  <si>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</si>
  <si>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</si>
  <si>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</si>
  <si>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</si>
  <si>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</si>
  <si>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</si>
  <si>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</si>
  <si>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</si>
  <si>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</si>
  <si>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</si>
  <si>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</si>
  <si>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</si>
  <si>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</si>
  <si>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</si>
  <si>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</si>
  <si>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</si>
  <si>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</si>
  <si>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</si>
  <si>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</si>
  <si>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</si>
  <si>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</si>
  <si>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</si>
  <si>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</si>
  <si>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</si>
  <si>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</si>
  <si>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</si>
  <si>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</si>
  <si>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</si>
  <si>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</si>
  <si>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</si>
  <si>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</si>
  <si>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</si>
  <si>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</si>
  <si>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</si>
  <si>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</si>
  <si>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</si>
  <si>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</si>
  <si>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</si>
  <si>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</si>
  <si>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</si>
  <si>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</si>
  <si>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</si>
  <si>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</si>
  <si>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</si>
  <si>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</si>
  <si>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</si>
  <si>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</si>
  <si>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</si>
  <si>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</si>
  <si>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</si>
  <si>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</si>
  <si>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</si>
  <si>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</si>
  <si>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</si>
  <si>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</si>
  <si>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</si>
  <si>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</si>
  <si>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</si>
  <si>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</si>
  <si>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</si>
  <si>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</si>
  <si>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</si>
  <si>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</si>
  <si>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</si>
  <si>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</si>
  <si>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</si>
  <si>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</si>
  <si>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</si>
  <si>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</si>
  <si>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</si>
  <si>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</si>
  <si>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</si>
  <si>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</si>
  <si>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</si>
  <si>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</si>
  <si>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</si>
  <si>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</si>
  <si>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</si>
  <si>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</si>
  <si>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</si>
  <si>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</si>
  <si>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</si>
  <si>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</si>
  <si>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</si>
  <si>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</si>
  <si>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</si>
  <si>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</si>
  <si>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</si>
  <si>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</si>
  <si>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</si>
  <si>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</si>
  <si>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</si>
  <si>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</si>
  <si>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</si>
  <si>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</si>
  <si>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</si>
  <si>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</si>
  <si>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</si>
  <si>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</si>
  <si>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</si>
  <si>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</si>
  <si>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</si>
  <si>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</si>
  <si>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</si>
  <si>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</si>
  <si>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</si>
  <si>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</si>
  <si>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</si>
  <si>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</si>
  <si>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</si>
  <si>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</si>
  <si>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</si>
  <si>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</si>
  <si>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</si>
  <si>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</si>
  <si>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</si>
  <si>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</si>
  <si>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</si>
  <si>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</si>
  <si>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</si>
  <si>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</si>
  <si>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</si>
  <si>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</si>
  <si>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</si>
  <si>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</si>
  <si>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</si>
  <si>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</si>
  <si>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</si>
  <si>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</si>
  <si>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</si>
  <si>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</si>
  <si>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</si>
  <si>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</si>
  <si>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</si>
  <si>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</si>
  <si>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</si>
  <si>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</si>
  <si>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</si>
  <si>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</si>
  <si>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</si>
  <si>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</si>
  <si>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</si>
  <si>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</si>
  <si>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</si>
  <si>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</si>
  <si>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</si>
  <si>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</si>
  <si>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</si>
  <si>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</si>
  <si>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</si>
  <si>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</si>
  <si>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</si>
  <si>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</si>
  <si>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</si>
  <si>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</si>
  <si>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</si>
  <si>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</si>
  <si>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</si>
  <si>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</si>
  <si>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</si>
  <si>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</si>
  <si>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</si>
  <si>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</si>
  <si>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</si>
  <si>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</si>
  <si>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</si>
  <si>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</si>
  <si>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</si>
  <si>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</si>
  <si>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</si>
  <si>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</si>
  <si>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</si>
  <si>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</si>
  <si>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</si>
  <si>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</si>
  <si>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</si>
  <si>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</si>
  <si>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</si>
  <si>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</si>
  <si>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</si>
  <si>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</si>
  <si>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</si>
  <si>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</si>
  <si>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</si>
  <si>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</si>
  <si>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</si>
  <si>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</si>
  <si>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</si>
  <si>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</si>
  <si>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</si>
  <si>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</si>
  <si>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</si>
  <si>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</si>
  <si>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</si>
  <si>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</si>
  <si>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</si>
  <si>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</si>
  <si>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</si>
  <si>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</si>
  <si>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</si>
  <si>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</si>
  <si>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</si>
  <si>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</si>
  <si>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</si>
  <si>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</si>
  <si>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</si>
  <si>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</si>
  <si>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</si>
  <si>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</si>
  <si>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</si>
  <si>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</si>
  <si>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</si>
  <si>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</si>
  <si>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</si>
  <si>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</si>
  <si>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</si>
  <si>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</si>
  <si>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</si>
  <si>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</si>
  <si>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</si>
  <si>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</si>
  <si>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</si>
  <si>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</si>
  <si>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</si>
  <si>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</si>
  <si>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</si>
  <si>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</si>
  <si>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</si>
  <si>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</si>
  <si>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</si>
  <si>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</si>
  <si>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</si>
  <si>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</si>
  <si>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</si>
  <si>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</si>
  <si>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</si>
  <si>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</si>
  <si>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</si>
  <si>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</si>
  <si>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</si>
  <si>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</si>
  <si>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</si>
  <si>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</si>
  <si>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</si>
  <si>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</si>
  <si>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</si>
  <si>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</si>
  <si>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</si>
  <si>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</si>
  <si>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</si>
  <si>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</si>
  <si>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</si>
  <si>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</si>
  <si>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</si>
  <si>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</si>
  <si>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</si>
  <si>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</si>
  <si>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</si>
  <si>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</si>
  <si>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</si>
  <si>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</si>
  <si>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</si>
  <si>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</si>
  <si>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</si>
  <si>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</si>
  <si>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</si>
  <si>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</si>
  <si>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</si>
  <si>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</si>
  <si>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</si>
  <si>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</si>
  <si>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</si>
  <si>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</si>
  <si>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</si>
  <si>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</si>
  <si>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</si>
  <si>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</si>
  <si>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</si>
  <si>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</si>
  <si>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</si>
  <si>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</si>
  <si>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</si>
  <si>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</si>
  <si>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</si>
  <si>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</si>
  <si>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</si>
  <si>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</si>
  <si>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</si>
  <si>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</si>
  <si>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</si>
  <si>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</si>
  <si>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</si>
  <si>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</si>
  <si>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</si>
  <si>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</si>
  <si>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</si>
  <si>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</si>
  <si>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</si>
  <si>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</si>
  <si>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</si>
  <si>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</si>
  <si>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</si>
  <si>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</si>
  <si>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</si>
  <si>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</si>
  <si>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</si>
  <si>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</si>
  <si>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</si>
  <si>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</si>
  <si>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</si>
  <si>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</si>
  <si>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</si>
  <si>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</si>
  <si>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</si>
  <si>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</si>
  <si>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</si>
  <si>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</si>
  <si>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</si>
  <si>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</si>
  <si>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</si>
  <si>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</si>
  <si>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</si>
  <si>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</si>
  <si>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</si>
  <si>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</si>
  <si>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</si>
  <si>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</si>
  <si>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</si>
  <si>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</si>
  <si>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</si>
  <si>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</si>
  <si>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</si>
  <si>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</si>
  <si>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</si>
  <si>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</si>
  <si>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</si>
  <si>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</si>
  <si>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</si>
  <si>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</si>
  <si>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</si>
  <si>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</si>
  <si>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</si>
  <si>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</si>
  <si>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</si>
  <si>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</si>
  <si>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</si>
  <si>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</si>
  <si>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</si>
  <si>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</si>
  <si>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</si>
  <si>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</si>
  <si>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</si>
  <si>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</si>
  <si>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</si>
  <si>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</si>
  <si>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</si>
  <si>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</si>
  <si>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</si>
  <si>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</si>
  <si>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</si>
  <si>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</si>
  <si>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</si>
  <si>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</si>
  <si>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</si>
  <si>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</si>
  <si>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</si>
  <si>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</si>
  <si>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</si>
  <si>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</si>
  <si>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</si>
  <si>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</si>
  <si>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</si>
  <si>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</si>
  <si>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</si>
  <si>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</si>
  <si>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</si>
  <si>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</si>
  <si>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</si>
  <si>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</si>
  <si>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</si>
  <si>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</si>
  <si>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</si>
  <si>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</si>
  <si>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</si>
  <si>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</si>
  <si>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</si>
  <si>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</si>
  <si>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</si>
  <si>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</si>
  <si>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</si>
  <si>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</si>
  <si>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</si>
  <si>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</si>
  <si>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</si>
  <si>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</si>
  <si>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</si>
  <si>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</si>
  <si>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</si>
  <si>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</si>
  <si>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</si>
  <si>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</si>
  <si>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</si>
  <si>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</si>
  <si>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</si>
  <si>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</si>
  <si>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</si>
  <si>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</si>
  <si>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</si>
  <si>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</si>
  <si>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</si>
  <si>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</si>
  <si>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</si>
  <si>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</si>
  <si>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</si>
  <si>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</si>
  <si>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</si>
  <si>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</si>
  <si>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</si>
  <si>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</si>
  <si>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</si>
  <si>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</si>
  <si>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</si>
  <si>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</si>
  <si>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</si>
  <si>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</si>
  <si>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</si>
  <si>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</si>
  <si>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</si>
  <si>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</si>
  <si>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</si>
  <si>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</si>
  <si>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</si>
  <si>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</si>
  <si>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</si>
  <si>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</si>
  <si>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</si>
  <si>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</si>
  <si>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</si>
  <si>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</si>
  <si>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</si>
  <si>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</si>
  <si>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</si>
  <si>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</si>
  <si>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</si>
  <si>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</si>
  <si>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</si>
  <si>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</si>
  <si>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</si>
  <si>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</si>
  <si>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</si>
  <si>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</si>
  <si>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</si>
  <si>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</si>
  <si>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</si>
  <si>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</si>
  <si>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</si>
  <si>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</si>
  <si>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</si>
  <si>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</si>
  <si>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</si>
  <si>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</si>
  <si>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</si>
  <si>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</si>
  <si>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</si>
  <si>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</si>
  <si>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</si>
  <si>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</si>
  <si>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</si>
  <si>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</si>
  <si>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</si>
  <si>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</si>
  <si>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</si>
  <si>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</si>
  <si>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</si>
  <si>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</si>
  <si>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</si>
  <si>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</si>
  <si>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</si>
  <si>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</si>
  <si>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</si>
  <si>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</si>
  <si>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</si>
  <si>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</si>
  <si>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</si>
  <si>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</si>
  <si>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</si>
  <si>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</si>
  <si>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</si>
  <si>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</si>
  <si>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</si>
  <si>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</si>
  <si>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</si>
  <si>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</si>
  <si>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</si>
  <si>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</si>
  <si>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</si>
  <si>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</si>
  <si>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</si>
  <si>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</si>
  <si>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</si>
  <si>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</si>
  <si>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</si>
  <si>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</si>
  <si>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</si>
  <si>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</si>
  <si>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</si>
  <si>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</si>
  <si>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</si>
  <si>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</si>
  <si>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</si>
  <si>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</si>
  <si>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</si>
  <si>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</si>
  <si>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</si>
  <si>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</si>
  <si>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</si>
  <si>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</si>
  <si>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</si>
  <si>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</si>
  <si>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</si>
  <si>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</si>
  <si>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</si>
  <si>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</si>
  <si>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</si>
  <si>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</si>
  <si>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</si>
  <si>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</si>
  <si>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</si>
  <si>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</si>
  <si>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</si>
  <si>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</si>
  <si>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</si>
  <si>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</si>
  <si>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</si>
  <si>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</si>
  <si>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</si>
  <si>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</si>
  <si>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</si>
  <si>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</si>
  <si>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</si>
  <si>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</si>
  <si>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</si>
  <si>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</si>
  <si>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</si>
  <si>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</si>
  <si>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</si>
  <si>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</si>
  <si>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</si>
  <si>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</si>
  <si>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</si>
  <si>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</si>
  <si>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</si>
  <si>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</si>
  <si>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</si>
  <si>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</si>
  <si>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</si>
  <si>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</si>
  <si>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</si>
  <si>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</si>
  <si>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</si>
  <si>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</si>
  <si>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</si>
  <si>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</si>
  <si>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</si>
  <si>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</si>
  <si>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</si>
  <si>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</si>
  <si>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</si>
  <si>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</si>
  <si>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</si>
  <si>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</si>
  <si>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</si>
  <si>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</si>
  <si>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</si>
  <si>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</si>
  <si>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</si>
  <si>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</si>
  <si>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</si>
  <si>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</si>
  <si>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</si>
  <si>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</si>
  <si>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</si>
  <si>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</si>
  <si>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</si>
  <si>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</si>
  <si>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</si>
  <si>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</si>
  <si>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</si>
  <si>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</si>
  <si>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</si>
  <si>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</si>
  <si>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</si>
  <si>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</si>
  <si>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</si>
  <si>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</si>
  <si>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</si>
  <si>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</si>
  <si>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</si>
  <si>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</si>
  <si>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</si>
  <si>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</si>
  <si>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</si>
  <si>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</si>
  <si>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</si>
  <si>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</si>
  <si>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</si>
  <si>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</si>
  <si>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</si>
  <si>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</si>
  <si>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</si>
  <si>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</si>
  <si>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</si>
  <si>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</si>
  <si>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</si>
  <si>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</si>
  <si>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</si>
  <si>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</si>
  <si>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</si>
  <si>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</si>
  <si>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</si>
  <si>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</si>
  <si>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</si>
  <si>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</si>
  <si>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</si>
  <si>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</si>
  <si>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</si>
  <si>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</si>
  <si>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</si>
  <si>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</si>
  <si>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</si>
  <si>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</si>
  <si>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</si>
  <si>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</si>
  <si>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</si>
  <si>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</si>
  <si>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</si>
  <si>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</si>
  <si>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</si>
  <si>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</si>
  <si>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</si>
  <si>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</si>
  <si>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</si>
  <si>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</si>
  <si>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</si>
  <si>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</si>
  <si>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</si>
  <si>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</si>
  <si>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</si>
  <si>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</si>
  <si>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</si>
  <si>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</si>
  <si>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</si>
  <si>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</si>
  <si>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</si>
  <si>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</si>
  <si>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</si>
  <si>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</si>
  <si>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</si>
  <si>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</si>
  <si>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</si>
  <si>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</si>
  <si>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</si>
  <si>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</si>
  <si>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</si>
  <si>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</si>
  <si>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</si>
  <si>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</si>
  <si>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</si>
  <si>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</si>
  <si>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</si>
  <si>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</si>
  <si>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</si>
  <si>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</si>
  <si>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</si>
  <si>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</si>
  <si>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</si>
  <si>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</si>
  <si>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</si>
  <si>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</si>
  <si>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</si>
  <si>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</si>
  <si>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</si>
  <si>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</si>
  <si>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</si>
  <si>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</si>
  <si>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</si>
  <si>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</si>
  <si>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</si>
  <si>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</si>
  <si>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</si>
  <si>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</si>
  <si>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</si>
  <si>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</si>
  <si>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</si>
  <si>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</si>
  <si>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</si>
  <si>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</si>
  <si>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</si>
  <si>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</si>
  <si>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</si>
  <si>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</si>
  <si>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</si>
  <si>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</si>
  <si>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</si>
  <si>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</si>
  <si>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</si>
  <si>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</si>
  <si>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</si>
  <si>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</si>
  <si>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</si>
  <si>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</si>
  <si>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</si>
  <si>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</si>
  <si>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</si>
  <si>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</si>
  <si>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</si>
  <si>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</si>
  <si>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</si>
  <si>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</si>
  <si>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</si>
  <si>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</si>
  <si>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</si>
  <si>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</si>
  <si>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</si>
  <si>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</si>
  <si>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</si>
  <si>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</si>
  <si>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</si>
  <si>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</si>
  <si>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</si>
  <si>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</si>
  <si>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</si>
  <si>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</si>
  <si>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</si>
  <si>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</si>
  <si>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</si>
  <si>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</si>
  <si>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</si>
  <si>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</si>
  <si>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</si>
  <si>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</si>
  <si>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</si>
  <si>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</si>
  <si>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</si>
  <si>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</si>
  <si>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</si>
  <si>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</si>
  <si>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</si>
  <si>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</si>
  <si>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</si>
  <si>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</si>
  <si>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</si>
  <si>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</si>
  <si>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</si>
  <si>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</si>
  <si>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</si>
  <si>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</si>
  <si>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</si>
  <si>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</si>
  <si>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</si>
  <si>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</si>
  <si>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</si>
  <si>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</si>
  <si>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</si>
  <si>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</si>
  <si>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</si>
  <si>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</si>
  <si>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</si>
  <si>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</si>
  <si>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</si>
  <si>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</si>
  <si>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</si>
  <si>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</si>
  <si>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</si>
  <si>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</si>
  <si>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</si>
  <si>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</si>
  <si>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</si>
  <si>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</si>
  <si>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</si>
  <si>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</si>
  <si>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</si>
  <si>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</si>
  <si>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</si>
  <si>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</si>
  <si>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</si>
  <si>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</si>
  <si>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</si>
  <si>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</si>
  <si>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</si>
  <si>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</si>
  <si>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</si>
  <si>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</si>
  <si>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</si>
  <si>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</si>
  <si>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</si>
  <si>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</si>
  <si>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</si>
  <si>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</si>
  <si>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</si>
  <si>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</si>
  <si>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</si>
  <si>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</si>
  <si>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</si>
  <si>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</si>
  <si>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</si>
  <si>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</si>
  <si>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</si>
  <si>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</si>
  <si>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</si>
  <si>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</si>
  <si>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</si>
  <si>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</si>
  <si>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</si>
  <si>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</si>
  <si>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</si>
  <si>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</si>
  <si>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</si>
  <si>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</si>
  <si>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</si>
  <si>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</si>
  <si>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</si>
  <si>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</si>
  <si>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</si>
  <si>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</si>
  <si>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</si>
  <si>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</si>
  <si>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</si>
  <si>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</si>
  <si>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</si>
  <si>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</si>
  <si>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</si>
  <si>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</si>
  <si>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</si>
  <si>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</si>
  <si>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</si>
  <si>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</si>
  <si>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</si>
  <si>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</si>
  <si>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</si>
  <si>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</si>
  <si>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</si>
  <si>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</si>
  <si>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</si>
  <si>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</si>
  <si>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</si>
  <si>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</si>
  <si>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</si>
  <si>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</si>
  <si>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</si>
  <si>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</si>
  <si>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</si>
  <si>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</si>
  <si>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</si>
  <si>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</si>
  <si>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</si>
  <si>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</si>
  <si>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</si>
  <si>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</si>
  <si>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</si>
  <si>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</si>
  <si>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</si>
  <si>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</si>
  <si>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</si>
  <si>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</si>
  <si>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</si>
  <si>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</si>
  <si>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</si>
  <si>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</si>
  <si>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</si>
  <si>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</si>
  <si>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</si>
  <si>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</si>
  <si>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</si>
  <si>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</si>
  <si>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</si>
  <si>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</si>
  <si>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</si>
  <si>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</si>
  <si>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</si>
  <si>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</si>
  <si>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</si>
  <si>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</si>
  <si>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</si>
  <si>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</si>
  <si>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</si>
  <si>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</si>
  <si>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</si>
  <si>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</si>
  <si>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</si>
  <si>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</si>
  <si>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</si>
  <si>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</si>
  <si>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</si>
  <si>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</si>
  <si>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</si>
  <si>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</si>
  <si>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</si>
  <si>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</si>
  <si>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</si>
  <si>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</si>
  <si>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</si>
  <si>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</si>
  <si>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</si>
  <si>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</si>
  <si>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</si>
  <si>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</si>
  <si>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</si>
  <si>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</si>
  <si>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</si>
  <si>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</si>
  <si>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</si>
  <si>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</si>
  <si>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</si>
  <si>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</si>
  <si>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</si>
  <si>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</si>
  <si>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</si>
  <si>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</si>
  <si>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</si>
  <si>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</si>
  <si>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</si>
  <si>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</si>
  <si>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</si>
  <si>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</si>
  <si>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</si>
  <si>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</si>
  <si>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</si>
  <si>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</si>
  <si>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</si>
  <si>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</si>
  <si>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</si>
  <si>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</si>
  <si>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</si>
  <si>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</si>
  <si>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</si>
  <si>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</si>
  <si>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</si>
  <si>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</si>
  <si>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</si>
  <si>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</si>
  <si>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</si>
  <si>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</si>
  <si>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</si>
  <si>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</si>
  <si>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</si>
  <si>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</si>
  <si>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</si>
  <si>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</si>
  <si>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</si>
  <si>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</si>
  <si>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</si>
  <si>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</si>
  <si>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</si>
  <si>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</si>
  <si>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</si>
  <si>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</si>
  <si>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</si>
  <si>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</si>
  <si>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</si>
  <si>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</si>
  <si>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</si>
  <si>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</si>
  <si>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</si>
  <si>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</si>
  <si>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</si>
  <si>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</si>
  <si>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</si>
  <si>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</si>
  <si>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</si>
  <si>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</si>
  <si>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</si>
  <si>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</si>
  <si>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</si>
  <si>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</si>
  <si>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</si>
  <si>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</si>
  <si>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</si>
  <si>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</si>
  <si>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</si>
  <si>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</si>
  <si>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</si>
  <si>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</si>
  <si>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</si>
  <si>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</si>
  <si>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</si>
  <si>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</si>
  <si>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</si>
  <si>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</si>
  <si>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</si>
  <si>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</si>
  <si>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</si>
  <si>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</si>
  <si>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</si>
  <si>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</si>
  <si>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</si>
  <si>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</si>
  <si>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</si>
  <si>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</si>
  <si>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</si>
  <si>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</si>
  <si>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</si>
  <si>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</si>
  <si>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</si>
  <si>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</si>
  <si>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</si>
  <si>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</si>
  <si>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</si>
  <si>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</si>
  <si>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</si>
  <si>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</si>
  <si>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</si>
  <si>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</si>
  <si>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</si>
  <si>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</si>
  <si>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</si>
  <si>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</si>
  <si>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</si>
  <si>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</si>
  <si>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</si>
  <si>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</si>
  <si>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</si>
  <si>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</si>
  <si>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</si>
  <si>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</si>
  <si>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</si>
  <si>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</si>
  <si>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</si>
  <si>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</si>
  <si>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</si>
  <si>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</si>
  <si>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</si>
  <si>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</si>
  <si>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</si>
  <si>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</si>
  <si>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</si>
  <si>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</si>
  <si>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</si>
  <si>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</si>
  <si>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</si>
  <si>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</si>
  <si>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</si>
  <si>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</si>
  <si>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</si>
  <si>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</si>
  <si>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</si>
  <si>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</si>
  <si>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</si>
  <si>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</si>
  <si>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</si>
  <si>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</si>
  <si>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</si>
  <si>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</si>
  <si>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</si>
  <si>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</si>
  <si>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</si>
  <si>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</si>
  <si>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</si>
  <si>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</si>
  <si>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</si>
  <si>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</si>
  <si>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</si>
  <si>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</si>
  <si>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</si>
  <si>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</si>
  <si>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</si>
  <si>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</si>
  <si>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</si>
  <si>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</si>
  <si>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</si>
  <si>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</si>
  <si>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</si>
  <si>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</si>
  <si>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</si>
  <si>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</si>
  <si>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</si>
  <si>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</si>
  <si>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</si>
  <si>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</si>
  <si>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</si>
  <si>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</si>
  <si>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</si>
  <si>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</si>
  <si>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</si>
  <si>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</si>
  <si>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</si>
  <si>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</si>
  <si>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</si>
  <si>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</si>
  <si>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</si>
  <si>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</si>
  <si>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</si>
  <si>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</si>
  <si>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</si>
  <si>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</si>
  <si>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</si>
  <si>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</si>
  <si>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</si>
  <si>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</si>
  <si>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</si>
  <si>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</si>
  <si>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</si>
  <si>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</si>
  <si>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</si>
  <si>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</si>
  <si>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</si>
  <si>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</si>
  <si>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</si>
  <si>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</si>
  <si>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</si>
  <si>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</si>
  <si>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</si>
  <si>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</si>
  <si>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</si>
  <si>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</si>
  <si>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</si>
  <si>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</si>
  <si>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</si>
  <si>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</si>
  <si>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</si>
  <si>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</si>
  <si>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</si>
  <si>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</si>
  <si>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</si>
  <si>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</si>
  <si>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</si>
  <si>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</si>
  <si>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</si>
  <si>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</si>
  <si>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</si>
  <si>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</si>
  <si>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</si>
  <si>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</si>
  <si>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</si>
  <si>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</si>
  <si>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</si>
  <si>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</si>
  <si>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</si>
  <si>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</si>
  <si>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</si>
  <si>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</si>
  <si>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</si>
  <si>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</si>
  <si>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</si>
  <si>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</si>
  <si>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</si>
  <si>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</si>
  <si>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</si>
  <si>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</si>
  <si>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</si>
  <si>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</si>
  <si>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</si>
  <si>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</si>
  <si>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</si>
  <si>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</si>
  <si>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</si>
  <si>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</si>
  <si>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</si>
  <si>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</si>
  <si>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</si>
  <si>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</si>
  <si>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</si>
  <si>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</si>
  <si>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</si>
  <si>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</si>
  <si>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</si>
  <si>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</si>
  <si>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</si>
  <si>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</si>
  <si>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</si>
  <si>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</si>
  <si>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</si>
  <si>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</si>
  <si>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</si>
  <si>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</si>
  <si>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</si>
  <si>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</si>
  <si>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</si>
  <si>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</si>
  <si>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</si>
  <si>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</si>
  <si>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</si>
  <si>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</si>
  <si>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</si>
  <si>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</si>
  <si>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</si>
  <si>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</si>
  <si>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</si>
  <si>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</si>
  <si>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</si>
  <si>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</si>
  <si>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</si>
  <si>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</si>
  <si>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</si>
  <si>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</si>
  <si>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</si>
  <si>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</si>
  <si>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</si>
  <si>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</si>
  <si>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</si>
  <si>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</si>
  <si>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</si>
  <si>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</si>
  <si>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</si>
  <si>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</si>
  <si>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</si>
  <si>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</si>
  <si>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</si>
  <si>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</si>
  <si>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</si>
  <si>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</si>
  <si>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</si>
  <si>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</si>
  <si>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</si>
  <si>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</si>
  <si>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</si>
  <si>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</si>
  <si>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</si>
  <si>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</si>
  <si>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</si>
  <si>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</si>
  <si>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</si>
  <si>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</si>
  <si>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</si>
  <si>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</si>
  <si>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</si>
  <si>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</si>
  <si>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</si>
  <si>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</si>
  <si>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</si>
  <si>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</si>
  <si>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</si>
  <si>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</si>
  <si>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</si>
  <si>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</si>
  <si>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</si>
  <si>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</si>
  <si>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</si>
  <si>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</si>
  <si>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</si>
  <si>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</si>
  <si>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</si>
  <si>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</si>
  <si>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</si>
  <si>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</si>
  <si>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</si>
  <si>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</si>
  <si>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</si>
  <si>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</si>
  <si>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</si>
  <si>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</si>
  <si>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</si>
  <si>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</si>
  <si>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</si>
  <si>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</si>
  <si>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</si>
  <si>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</si>
  <si>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</si>
  <si>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</si>
  <si>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</si>
  <si>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</si>
  <si>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</si>
  <si>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</si>
  <si>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</si>
  <si>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</si>
  <si>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</si>
  <si>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</si>
  <si>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</si>
  <si>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</si>
  <si>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</si>
  <si>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</si>
  <si>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</si>
  <si>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</si>
  <si>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</si>
  <si>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</si>
  <si>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</si>
  <si>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</si>
  <si>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</si>
  <si>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</si>
  <si>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</si>
  <si>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</si>
  <si>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</si>
  <si>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</si>
  <si>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</si>
  <si>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</si>
  <si>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</si>
  <si>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</si>
  <si>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</si>
  <si>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</si>
  <si>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</si>
  <si>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</si>
  <si>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</si>
  <si>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</si>
  <si>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</si>
  <si>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</si>
  <si>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</si>
  <si>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</si>
  <si>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</si>
  <si>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</si>
  <si>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</si>
  <si>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</si>
  <si>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</si>
  <si>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</si>
  <si>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</si>
  <si>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</si>
  <si>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</si>
  <si>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</si>
  <si>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</si>
  <si>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</si>
  <si>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</si>
  <si>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</si>
  <si>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</si>
  <si>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</si>
  <si>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</si>
  <si>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</si>
  <si>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</si>
  <si>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</si>
  <si>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</si>
  <si>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</si>
  <si>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</si>
  <si>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</si>
  <si>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</si>
  <si>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</si>
  <si>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</si>
  <si>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</si>
  <si>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</si>
  <si>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</si>
  <si>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</si>
  <si>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</si>
  <si>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</si>
  <si>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</si>
  <si>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</si>
  <si>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</si>
  <si>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</si>
  <si>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</si>
  <si>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</si>
  <si>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</si>
  <si>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</si>
  <si>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</si>
  <si>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</si>
  <si>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</si>
  <si>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</si>
  <si>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</si>
  <si>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</si>
  <si>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</si>
  <si>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</si>
  <si>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</si>
  <si>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</si>
  <si>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</si>
  <si>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</si>
  <si>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</si>
  <si>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</si>
  <si>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</si>
  <si>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</si>
  <si>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</si>
  <si>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</si>
  <si>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</si>
  <si>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</si>
  <si>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</si>
  <si>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</si>
  <si>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</si>
  <si>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</si>
  <si>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</si>
  <si>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</si>
  <si>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</si>
  <si>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</si>
  <si>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</si>
  <si>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</si>
  <si>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</si>
  <si>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</si>
  <si>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</si>
  <si>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</si>
  <si>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</si>
  <si>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</si>
  <si>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</si>
  <si>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</si>
  <si>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</si>
  <si>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</si>
  <si>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</si>
  <si>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</si>
  <si>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</si>
  <si>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</si>
  <si>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</si>
  <si>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</si>
  <si>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</si>
  <si>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</si>
  <si>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</si>
  <si>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</si>
  <si>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</si>
  <si>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</si>
  <si>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</si>
  <si>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</si>
  <si>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</si>
  <si>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</si>
  <si>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</si>
  <si>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</si>
  <si>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</si>
  <si>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</si>
  <si>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</si>
  <si>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</si>
  <si>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</si>
  <si>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</si>
  <si>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</si>
  <si>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</si>
  <si>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</si>
  <si>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</si>
  <si>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</si>
  <si>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</si>
  <si>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</si>
  <si>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</si>
  <si>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</si>
  <si>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</si>
  <si>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</si>
  <si>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</si>
  <si>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</si>
  <si>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</si>
  <si>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</si>
  <si>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</si>
  <si>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</si>
  <si>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</si>
  <si>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</si>
  <si>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</si>
  <si>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</si>
  <si>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</si>
  <si>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</si>
  <si>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</si>
  <si>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</si>
  <si>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</si>
  <si>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</si>
  <si>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</si>
  <si>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</si>
  <si>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</si>
  <si>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</si>
  <si>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</si>
  <si>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</si>
  <si>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</si>
  <si>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</si>
  <si>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</si>
  <si>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</si>
  <si>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</si>
  <si>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</si>
  <si>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</si>
  <si>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</si>
  <si>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</si>
  <si>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</si>
  <si>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</si>
  <si>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</si>
  <si>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</si>
  <si>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</si>
  <si>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</si>
  <si>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</si>
  <si>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</si>
  <si>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</si>
  <si>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</si>
  <si>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</si>
  <si>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</si>
  <si>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</si>
  <si>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</si>
  <si>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</si>
  <si>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</si>
  <si>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</si>
  <si>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</si>
  <si>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</si>
  <si>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</si>
  <si>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</si>
  <si>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</si>
  <si>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</si>
  <si>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</si>
  <si>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</si>
  <si>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</si>
  <si>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</si>
  <si>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</si>
  <si>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</si>
  <si>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</si>
  <si>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</si>
  <si>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</si>
  <si>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</si>
  <si>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</si>
  <si>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</si>
  <si>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</si>
  <si>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</si>
  <si>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</si>
  <si>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</si>
  <si>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</si>
  <si>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</si>
  <si>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</si>
  <si>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</si>
  <si>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</si>
  <si>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</si>
  <si>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</si>
  <si>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</si>
  <si>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</si>
  <si>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</si>
  <si>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</si>
  <si>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</si>
  <si>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</si>
  <si>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</si>
  <si>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</si>
  <si>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</si>
  <si>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</si>
  <si>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</si>
  <si>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</si>
  <si>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</si>
  <si>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</si>
  <si>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</si>
  <si>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</si>
  <si>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</si>
  <si>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</si>
  <si>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</si>
  <si>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</si>
  <si>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</si>
  <si>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</si>
  <si>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</si>
  <si>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</si>
  <si>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</si>
  <si>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</si>
  <si>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</si>
  <si>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</si>
  <si>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</si>
  <si>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</si>
  <si>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</si>
  <si>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</si>
  <si>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</si>
  <si>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</si>
  <si>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</si>
  <si>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</si>
  <si>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</si>
  <si>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</si>
  <si>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</si>
  <si>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</si>
  <si>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</si>
  <si>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</si>
  <si>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</si>
  <si>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</si>
  <si>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</si>
  <si>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</si>
  <si>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</si>
  <si>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</si>
  <si>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</si>
  <si>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</si>
  <si>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</si>
  <si>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</si>
  <si>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</si>
  <si>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</si>
  <si>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</si>
  <si>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</si>
  <si>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</si>
  <si>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</si>
  <si>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</si>
  <si>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</si>
  <si>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</si>
  <si>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</si>
  <si>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</si>
  <si>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</si>
  <si>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</si>
  <si>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</si>
  <si>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</si>
  <si>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</si>
  <si>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</si>
  <si>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</si>
  <si>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</si>
  <si>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</si>
  <si>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</si>
  <si>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</si>
  <si>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</si>
  <si>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</si>
  <si>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</si>
  <si>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</si>
  <si>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</si>
  <si>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</si>
  <si>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</si>
  <si>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</si>
  <si>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</si>
  <si>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</si>
  <si>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</si>
  <si>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</si>
  <si>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</si>
  <si>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</si>
  <si>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</si>
  <si>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</si>
  <si>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</si>
  <si>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</si>
  <si>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</si>
  <si>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</si>
  <si>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</si>
  <si>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</si>
  <si>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</si>
  <si>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</si>
  <si>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</si>
  <si>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</si>
  <si>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</si>
  <si>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</si>
  <si>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</si>
  <si>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</si>
  <si>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</si>
  <si>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</si>
  <si>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</si>
  <si>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</si>
  <si>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</si>
  <si>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</si>
  <si>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</si>
  <si>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</si>
  <si>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</si>
  <si>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</si>
  <si>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</si>
  <si>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</si>
  <si>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</si>
  <si>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</si>
  <si>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</si>
  <si>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</si>
  <si>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</si>
  <si>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</si>
  <si>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</si>
  <si>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</si>
  <si>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</si>
  <si>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</si>
  <si>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</si>
  <si>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</si>
  <si>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</si>
  <si>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</si>
  <si>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</si>
  <si>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</si>
  <si>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</si>
  <si>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</si>
  <si>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</si>
  <si>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</si>
  <si>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</si>
  <si>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</si>
  <si>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</si>
  <si>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</si>
  <si>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</si>
  <si>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</si>
  <si>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</si>
  <si>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</si>
  <si>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</si>
  <si>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</si>
  <si>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</si>
  <si>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</si>
  <si>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</si>
  <si>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</si>
  <si>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</si>
  <si>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</si>
  <si>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</si>
  <si>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</si>
  <si>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</si>
  <si>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</si>
  <si>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</si>
  <si>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</si>
  <si>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</si>
  <si>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</si>
  <si>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</si>
  <si>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</si>
  <si>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</si>
  <si>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</si>
  <si>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</si>
  <si>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</si>
  <si>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</si>
  <si>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</si>
  <si>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</si>
  <si>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</si>
  <si>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</si>
  <si>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</si>
  <si>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</si>
  <si>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</si>
  <si>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</si>
  <si>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</si>
  <si>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</si>
  <si>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</si>
  <si>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</si>
  <si>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</si>
  <si>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</si>
  <si>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</si>
  <si>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</si>
  <si>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</si>
  <si>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</si>
  <si>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</si>
  <si>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</si>
  <si>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</si>
  <si>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</si>
  <si>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</si>
  <si>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</si>
  <si>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</si>
  <si>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</si>
  <si>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</si>
  <si>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</si>
  <si>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</si>
  <si>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</si>
  <si>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</si>
  <si>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</si>
  <si>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</si>
  <si>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</si>
  <si>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</si>
  <si>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</si>
  <si>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</si>
  <si>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</si>
  <si>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</si>
  <si>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</si>
  <si>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</si>
  <si>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</si>
  <si>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</si>
  <si>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</si>
  <si>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</si>
  <si>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</si>
  <si>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</si>
  <si>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</si>
  <si>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</si>
  <si>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</si>
  <si>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</si>
  <si>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</si>
  <si>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</si>
  <si>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</si>
  <si>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</si>
  <si>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</si>
  <si>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</si>
  <si>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</si>
  <si>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</si>
  <si>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</si>
  <si>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</si>
  <si>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</si>
  <si>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</si>
  <si>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</si>
  <si>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</si>
  <si>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</si>
  <si>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</si>
  <si>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</si>
  <si>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</si>
  <si>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</si>
  <si>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</si>
  <si>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</si>
  <si>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</si>
  <si>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</si>
  <si>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</si>
  <si>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</si>
  <si>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</si>
  <si>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</si>
  <si>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</si>
  <si>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</si>
  <si>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</si>
  <si>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</si>
  <si>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</si>
  <si>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</si>
  <si>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</si>
  <si>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</si>
  <si>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</si>
  <si>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</si>
  <si>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</si>
  <si>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</si>
  <si>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</si>
  <si>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</si>
  <si>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</si>
  <si>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</si>
  <si>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</si>
  <si>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</si>
  <si>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</si>
  <si>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</si>
  <si>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</si>
  <si>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</si>
  <si>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</si>
  <si>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</si>
  <si>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</si>
  <si>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</si>
  <si>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</si>
  <si>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</si>
  <si>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</si>
  <si>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</si>
  <si>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</si>
  <si>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</si>
  <si>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</si>
  <si>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</si>
  <si>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</si>
  <si>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</si>
  <si>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</si>
  <si>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</si>
  <si>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</si>
  <si>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</si>
  <si>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</si>
  <si>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</si>
  <si>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</si>
  <si>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</si>
  <si>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</si>
  <si>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</si>
  <si>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</si>
  <si>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</si>
  <si>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</si>
  <si>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</si>
  <si>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</si>
  <si>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</si>
  <si>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</si>
  <si>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</si>
  <si>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</si>
  <si>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</si>
  <si>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</si>
  <si>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</si>
  <si>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</si>
  <si>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</si>
  <si>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</si>
  <si>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</si>
  <si>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</si>
  <si>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</si>
  <si>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</si>
  <si>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</si>
  <si>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</si>
  <si>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</si>
  <si>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</si>
  <si>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</si>
  <si>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</si>
  <si>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</si>
  <si>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</si>
  <si>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</si>
  <si>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</si>
  <si>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</si>
  <si>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</si>
  <si>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</si>
  <si>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</si>
  <si>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</si>
  <si>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</si>
  <si>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</si>
  <si>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</si>
  <si>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</si>
  <si>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</si>
  <si>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</si>
  <si>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</si>
  <si>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</si>
  <si>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</si>
  <si>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</si>
  <si>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</si>
  <si>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</si>
  <si>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</si>
  <si>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</si>
  <si>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</si>
  <si>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</si>
  <si>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</si>
  <si>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</si>
  <si>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</si>
  <si>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</si>
  <si>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</si>
  <si>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</si>
  <si>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</si>
  <si>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</si>
  <si>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</si>
  <si>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</si>
  <si>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</si>
  <si>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</si>
  <si>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</si>
  <si>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</si>
  <si>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</si>
  <si>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</si>
  <si>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</si>
  <si>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</si>
  <si>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</si>
  <si>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</si>
  <si>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</si>
  <si>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</si>
  <si>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</si>
  <si>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</si>
  <si>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</si>
  <si>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</si>
  <si>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</si>
  <si>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</si>
  <si>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</si>
  <si>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</si>
  <si>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</si>
  <si>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</si>
  <si>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</si>
  <si>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</si>
  <si>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</si>
  <si>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</si>
  <si>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</si>
  <si>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</si>
  <si>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</si>
  <si>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</si>
  <si>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</si>
  <si>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</si>
  <si>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</si>
  <si>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</si>
  <si>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</si>
  <si>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</si>
  <si>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</si>
  <si>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</si>
  <si>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</si>
  <si>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</si>
  <si>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</si>
  <si>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</si>
  <si>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</si>
  <si>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</si>
  <si>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</si>
  <si>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</si>
  <si>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</si>
  <si>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</si>
  <si>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</si>
  <si>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</si>
  <si>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</si>
  <si>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</si>
  <si>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</si>
  <si>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</si>
  <si>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</si>
  <si>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</si>
  <si>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</si>
  <si>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</si>
  <si>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</si>
  <si>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</si>
  <si>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</si>
  <si>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</si>
  <si>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</si>
  <si>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</si>
  <si>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</si>
  <si>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</si>
  <si>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</si>
  <si>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</si>
  <si>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</si>
  <si>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</si>
  <si>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</si>
  <si>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</si>
  <si>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</si>
  <si>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</si>
  <si>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</si>
  <si>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</si>
  <si>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</si>
  <si>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</si>
  <si>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</si>
  <si>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</si>
  <si>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</si>
  <si>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</si>
  <si>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</si>
  <si>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</si>
  <si>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</si>
  <si>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</si>
  <si>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</si>
  <si>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</si>
  <si>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</si>
  <si>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</si>
  <si>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</si>
  <si>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</si>
  <si>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</si>
  <si>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</si>
  <si>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</si>
  <si>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</si>
  <si>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</si>
  <si>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</si>
  <si>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</si>
  <si>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</si>
  <si>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</si>
  <si>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</si>
  <si>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</si>
  <si>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</si>
  <si>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</si>
  <si>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</si>
  <si>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</si>
  <si>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</si>
  <si>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</si>
  <si>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</si>
  <si>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</si>
  <si>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</si>
  <si>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</si>
  <si>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</si>
  <si>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</si>
  <si>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</si>
  <si>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</si>
  <si>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</si>
  <si>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</si>
  <si>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</si>
  <si>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</si>
  <si>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</si>
  <si>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</si>
  <si>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</si>
  <si>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</si>
  <si>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</si>
  <si>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</si>
  <si>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</si>
  <si>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</si>
  <si>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</si>
  <si>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</si>
  <si>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</si>
  <si>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</si>
  <si>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</si>
  <si>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</si>
  <si>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</si>
  <si>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</si>
  <si>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</si>
  <si>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</si>
  <si>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</si>
  <si>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</si>
  <si>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</si>
  <si>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</si>
  <si>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</si>
  <si>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</si>
  <si>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</si>
  <si>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</si>
  <si>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</si>
  <si>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</si>
  <si>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</si>
  <si>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</si>
  <si>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</si>
  <si>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</si>
  <si>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</si>
  <si>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</si>
  <si>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</si>
  <si>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</si>
  <si>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</si>
  <si>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</si>
  <si>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</si>
  <si>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</si>
  <si>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</si>
  <si>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</si>
  <si>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</si>
  <si>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</si>
  <si>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</si>
  <si>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</si>
  <si>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</si>
  <si>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</si>
  <si>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</si>
  <si>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</si>
  <si>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</si>
  <si>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</si>
  <si>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</si>
  <si>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</si>
  <si>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</si>
  <si>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</si>
  <si>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</si>
  <si>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</si>
  <si>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</si>
  <si>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</si>
  <si>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</si>
  <si>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</si>
  <si>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</si>
  <si>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</si>
  <si>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</si>
  <si>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</si>
  <si>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</si>
  <si>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</si>
  <si>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</si>
  <si>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</si>
  <si>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</si>
  <si>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</si>
  <si>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</si>
  <si>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</si>
  <si>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</si>
  <si>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</si>
  <si>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</si>
  <si>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</si>
  <si>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</si>
  <si>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</si>
  <si>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</si>
  <si>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</si>
  <si>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</si>
  <si>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</si>
  <si>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</si>
  <si>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</si>
  <si>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</si>
  <si>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</si>
  <si>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</si>
  <si>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</si>
  <si>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</si>
  <si>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</si>
  <si>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</si>
  <si>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</si>
  <si>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</si>
  <si>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</si>
  <si>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</si>
  <si>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</si>
  <si>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</si>
  <si>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</si>
  <si>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</si>
  <si>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</si>
  <si>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</si>
  <si>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</si>
  <si>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</si>
  <si>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</si>
  <si>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</si>
  <si>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</si>
  <si>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</si>
  <si>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</si>
  <si>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</si>
  <si>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</si>
  <si>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</si>
  <si>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</si>
  <si>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</si>
  <si>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</si>
  <si>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</si>
  <si>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</si>
  <si>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</si>
  <si>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</si>
  <si>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</si>
  <si>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</si>
  <si>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</si>
  <si>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</si>
  <si>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</si>
  <si>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</si>
  <si>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</si>
  <si>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</si>
  <si>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</si>
  <si>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</si>
  <si>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</si>
  <si>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</si>
  <si>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</si>
  <si>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</si>
  <si>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</si>
  <si>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</si>
  <si>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</si>
  <si>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</si>
  <si>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</si>
  <si>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</si>
  <si>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</si>
  <si>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</si>
  <si>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</si>
  <si>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</si>
  <si>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</si>
  <si>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</si>
  <si>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</si>
  <si>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</si>
  <si>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</si>
  <si>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</si>
  <si>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</si>
  <si>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</si>
  <si>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</si>
  <si>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</si>
  <si>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</si>
  <si>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</si>
  <si>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</si>
  <si>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</si>
  <si>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</si>
  <si>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</si>
  <si>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</si>
  <si>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</si>
  <si>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</si>
  <si>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</si>
  <si>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</si>
  <si>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</si>
  <si>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</si>
  <si>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</si>
  <si>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</si>
  <si>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</si>
  <si>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</si>
  <si>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</si>
  <si>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</si>
  <si>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</si>
  <si>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</si>
  <si>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</si>
  <si>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</si>
  <si>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</si>
  <si>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</si>
  <si>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</si>
  <si>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</si>
  <si>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</si>
  <si>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</si>
  <si>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</si>
  <si>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</si>
  <si>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</si>
  <si>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</si>
  <si>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</si>
  <si>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</si>
  <si>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</si>
  <si>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</si>
  <si>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</si>
  <si>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</si>
  <si>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</si>
  <si>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</si>
  <si>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</si>
  <si>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</si>
  <si>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</si>
  <si>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</si>
  <si>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</si>
  <si>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</si>
  <si>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</si>
  <si>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</si>
  <si>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</si>
  <si>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</si>
  <si>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</si>
  <si>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</si>
  <si>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</si>
  <si>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</si>
  <si>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</si>
  <si>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</si>
  <si>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</si>
  <si>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</si>
  <si>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</si>
  <si>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</si>
  <si>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</si>
  <si>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</si>
  <si>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</si>
  <si>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</si>
  <si>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</si>
  <si>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</si>
  <si>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</si>
  <si>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</si>
  <si>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</si>
  <si>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</si>
  <si>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</si>
  <si>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</si>
  <si>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</si>
  <si>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</si>
  <si>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</si>
  <si>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</si>
  <si>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</si>
  <si>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</si>
  <si>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</si>
  <si>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</si>
  <si>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</si>
  <si>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</si>
  <si>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</si>
  <si>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</si>
  <si>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</si>
  <si>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</si>
  <si>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</si>
  <si>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</si>
  <si>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</si>
  <si>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</si>
  <si>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</si>
  <si>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</si>
  <si>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</si>
  <si>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</si>
  <si>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</si>
  <si>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</si>
  <si>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</si>
  <si>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</si>
  <si>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</si>
  <si>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</si>
  <si>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</si>
  <si>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</si>
  <si>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</si>
  <si>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</si>
  <si>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</si>
  <si>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</si>
  <si>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</si>
  <si>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</si>
  <si>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</si>
  <si>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</si>
  <si>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</si>
  <si>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</si>
  <si>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</si>
  <si>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</si>
  <si>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</si>
  <si>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</si>
  <si>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</si>
  <si>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</si>
  <si>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</si>
  <si>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</si>
  <si>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</si>
  <si>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</si>
  <si>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</si>
  <si>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</si>
  <si>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</si>
  <si>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</si>
  <si>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</si>
  <si>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</si>
  <si>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</si>
  <si>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</si>
  <si>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</si>
  <si>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</si>
  <si>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</si>
  <si>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</si>
  <si>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</si>
  <si>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</si>
  <si>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</si>
  <si>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</si>
  <si>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</si>
  <si>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</si>
  <si>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</si>
  <si>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</si>
  <si>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</si>
  <si>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</si>
  <si>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</si>
  <si>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</si>
  <si>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</si>
  <si>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</si>
  <si>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</si>
  <si>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</si>
  <si>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</si>
  <si>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</si>
  <si>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</si>
  <si>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</si>
  <si>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</si>
  <si>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</si>
  <si>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</si>
  <si>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</si>
  <si>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</si>
  <si>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</si>
  <si>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</si>
  <si>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</si>
  <si>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</si>
  <si>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</si>
  <si>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</si>
  <si>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</si>
  <si>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</si>
  <si>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</si>
  <si>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</si>
  <si>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</si>
  <si>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</si>
  <si>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</si>
  <si>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</si>
  <si>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</si>
  <si>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</si>
  <si>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</si>
  <si>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</si>
  <si>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</si>
  <si>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</si>
  <si>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</si>
  <si>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</si>
  <si>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</si>
  <si>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</si>
  <si>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</si>
  <si>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</si>
  <si>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</si>
  <si>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</si>
  <si>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</si>
  <si>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</si>
  <si>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</si>
  <si>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</si>
  <si>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</si>
  <si>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</si>
  <si>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</si>
  <si>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</si>
  <si>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</si>
  <si>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</si>
  <si>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</si>
  <si>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</si>
  <si>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</si>
  <si>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</si>
  <si>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</si>
  <si>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</si>
  <si>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</si>
  <si>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</si>
  <si>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</si>
  <si>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</si>
  <si>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</si>
  <si>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</si>
  <si>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</si>
  <si>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</si>
  <si>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</si>
  <si>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</si>
  <si>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</si>
  <si>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</si>
  <si>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</si>
  <si>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</si>
  <si>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</si>
  <si>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</si>
  <si>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</si>
  <si>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</si>
  <si>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</si>
  <si>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</si>
  <si>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</si>
  <si>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</si>
  <si>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</si>
  <si>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</si>
  <si>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</si>
  <si>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</si>
  <si>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</si>
  <si>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</si>
  <si>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</si>
  <si>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</si>
  <si>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</si>
  <si>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</si>
  <si>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</si>
  <si>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</si>
  <si>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</si>
  <si>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</si>
  <si>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</si>
  <si>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</si>
  <si>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</si>
  <si>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</si>
  <si>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</si>
  <si>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</si>
  <si>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</si>
  <si>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</si>
  <si>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</si>
  <si>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</si>
  <si>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</si>
  <si>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</si>
  <si>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</si>
  <si>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</si>
  <si>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</si>
  <si>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</si>
  <si>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</si>
  <si>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</si>
  <si>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</si>
  <si>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</si>
  <si>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</si>
  <si>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</si>
  <si>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</si>
  <si>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</si>
  <si>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</si>
  <si>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</si>
  <si>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</si>
  <si>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</si>
  <si>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</si>
  <si>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</si>
  <si>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</si>
  <si>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</si>
  <si>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</si>
  <si>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</si>
  <si>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</si>
  <si>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</si>
  <si>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</si>
  <si>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</si>
  <si>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</si>
  <si>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</si>
  <si>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</si>
  <si>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</si>
  <si>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</si>
  <si>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</si>
  <si>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</si>
  <si>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</si>
  <si>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</si>
  <si>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</si>
  <si>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</si>
  <si>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</si>
  <si>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</si>
  <si>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</si>
  <si>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</si>
  <si>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</si>
  <si>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</si>
  <si>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</si>
  <si>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</si>
  <si>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</si>
  <si>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</si>
  <si>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</si>
  <si>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</si>
  <si>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</si>
  <si>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</si>
  <si>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</si>
  <si>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</si>
  <si>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</si>
  <si>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</si>
  <si>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</si>
  <si>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</si>
  <si>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</si>
  <si>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</si>
  <si>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</si>
  <si>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</si>
  <si>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</si>
  <si>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</si>
  <si>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</si>
  <si>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</si>
  <si>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</si>
  <si>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</si>
  <si>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</si>
  <si>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</si>
  <si>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</si>
  <si>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</si>
  <si>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</si>
  <si>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</si>
  <si>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</si>
  <si>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</si>
  <si>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</si>
  <si>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</si>
  <si>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</si>
  <si>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</si>
  <si>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</si>
  <si>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</si>
  <si>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</si>
  <si>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</si>
  <si>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</si>
  <si>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</si>
  <si>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</si>
  <si>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</si>
  <si>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</si>
  <si>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</si>
  <si>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</si>
  <si>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</si>
  <si>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</si>
  <si>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</si>
  <si>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</si>
  <si>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</si>
  <si>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</si>
  <si>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</si>
  <si>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</si>
  <si>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</si>
  <si>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</si>
  <si>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</si>
  <si>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</si>
  <si>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</si>
  <si>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</si>
  <si>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</si>
  <si>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</si>
  <si>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</si>
  <si>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</si>
  <si>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</si>
  <si>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</si>
  <si>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</si>
  <si>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</si>
  <si>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</si>
  <si>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</si>
  <si>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</si>
  <si>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</si>
  <si>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</si>
  <si>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</si>
  <si>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</si>
  <si>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</si>
  <si>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</si>
  <si>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</si>
  <si>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</si>
  <si>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</si>
  <si>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</si>
  <si>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</si>
  <si>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</si>
  <si>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</si>
  <si>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</si>
  <si>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</si>
  <si>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</si>
  <si>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</si>
  <si>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</si>
  <si>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</si>
  <si>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</si>
  <si>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</si>
  <si>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</si>
  <si>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</si>
  <si>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</si>
  <si>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</si>
  <si>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</si>
  <si>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</si>
  <si>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</si>
  <si>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</si>
  <si>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</si>
  <si>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</si>
  <si>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</si>
  <si>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</si>
  <si>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</si>
  <si>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</si>
  <si>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</si>
  <si>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</si>
  <si>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</si>
  <si>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</si>
  <si>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</si>
  <si>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</si>
  <si>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</si>
  <si>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</si>
  <si>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</si>
  <si>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</si>
  <si>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</si>
  <si>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</si>
  <si>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</si>
  <si>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</si>
  <si>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</si>
  <si>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</si>
  <si>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</si>
  <si>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</si>
  <si>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</si>
  <si>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</si>
  <si>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</si>
  <si>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</si>
  <si>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</si>
  <si>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</si>
  <si>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</si>
  <si>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</si>
  <si>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</si>
  <si>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</si>
  <si>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</si>
  <si>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</si>
  <si>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</si>
  <si>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</si>
  <si>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</si>
  <si>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</si>
  <si>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</si>
  <si>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</si>
  <si>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</si>
  <si>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</si>
  <si>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</si>
  <si>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</si>
  <si>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</si>
  <si>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</si>
  <si>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</si>
  <si>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</si>
  <si>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</si>
  <si>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</si>
  <si>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</si>
  <si>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</si>
  <si>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</si>
  <si>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</si>
  <si>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</si>
  <si>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</si>
  <si>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</si>
  <si>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</si>
  <si>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</si>
  <si>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</si>
  <si>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</si>
  <si>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</si>
  <si>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</si>
  <si>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</si>
  <si>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</si>
  <si>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</si>
  <si>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</si>
  <si>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</si>
  <si>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</si>
  <si>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</si>
  <si>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</si>
  <si>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</si>
  <si>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</si>
  <si>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</si>
  <si>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</si>
  <si>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</si>
  <si>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</si>
  <si>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</si>
  <si>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</si>
  <si>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</si>
  <si>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</si>
  <si>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</si>
  <si>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</si>
  <si>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</si>
  <si>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</si>
  <si>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</si>
  <si>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</si>
  <si>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</si>
  <si>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</si>
  <si>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</si>
  <si>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</si>
  <si>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</si>
  <si>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</si>
  <si>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</si>
  <si>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</si>
  <si>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</si>
  <si>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</si>
  <si>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</si>
  <si>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</si>
  <si>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</si>
  <si>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</si>
  <si>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</si>
  <si>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</si>
  <si>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</si>
  <si>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</si>
  <si>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</si>
  <si>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</si>
  <si>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</si>
  <si>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</si>
  <si>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</si>
  <si>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</si>
  <si>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</si>
  <si>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</si>
  <si>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</si>
  <si>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</si>
  <si>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</si>
  <si>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</si>
  <si>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</si>
  <si>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</si>
  <si>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</si>
  <si>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</si>
  <si>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</si>
  <si>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</si>
  <si>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</si>
  <si>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</si>
  <si>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</si>
  <si>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</si>
  <si>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</si>
  <si>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</si>
  <si>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</si>
  <si>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</si>
  <si>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</si>
  <si>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</si>
  <si>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</si>
  <si>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</si>
  <si>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</si>
  <si>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</si>
  <si>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</si>
  <si>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</si>
  <si>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</si>
  <si>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</si>
  <si>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</si>
  <si>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</si>
  <si>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</si>
  <si>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</si>
  <si>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</si>
  <si>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</si>
  <si>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</si>
  <si>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</si>
  <si>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</si>
  <si>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</si>
  <si>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</si>
  <si>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</si>
  <si>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</si>
  <si>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</si>
  <si>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</si>
  <si>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</si>
  <si>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</si>
  <si>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</si>
  <si>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</si>
  <si>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</si>
  <si>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</si>
  <si>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</si>
  <si>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</si>
  <si>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</si>
  <si>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</si>
  <si>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</si>
  <si>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</si>
  <si>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</si>
  <si>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</si>
  <si>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</si>
  <si>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</si>
  <si>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</si>
  <si>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</si>
  <si>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</si>
  <si>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</si>
  <si>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</si>
  <si>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</si>
  <si>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</si>
  <si>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</si>
  <si>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</si>
  <si>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</si>
  <si>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</si>
  <si>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</si>
  <si>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</si>
  <si>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</si>
  <si>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</si>
  <si>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</si>
  <si>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</si>
  <si>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</si>
  <si>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</si>
  <si>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</si>
  <si>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</si>
  <si>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</si>
  <si>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</si>
  <si>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</si>
  <si>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</si>
  <si>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</si>
  <si>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</si>
  <si>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</si>
  <si>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</si>
  <si>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</si>
  <si>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</si>
  <si>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</si>
  <si>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</si>
  <si>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</si>
  <si>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</si>
  <si>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</si>
  <si>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</si>
  <si>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</si>
  <si>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</si>
  <si>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</si>
  <si>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</si>
  <si>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</si>
  <si>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</si>
  <si>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</si>
  <si>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</si>
  <si>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</si>
  <si>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</si>
  <si>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</si>
  <si>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</si>
  <si>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</si>
  <si>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</si>
  <si>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</si>
  <si>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</si>
  <si>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</si>
  <si>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</si>
  <si>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</si>
  <si>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</si>
  <si>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</si>
  <si>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</si>
  <si>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</si>
  <si>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</si>
  <si>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</si>
  <si>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</si>
  <si>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</si>
  <si>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</si>
  <si>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</si>
  <si>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</si>
  <si>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</si>
  <si>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</si>
  <si>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</si>
  <si>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</si>
  <si>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</si>
  <si>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</si>
  <si>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</si>
  <si>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</si>
  <si>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</si>
  <si>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</si>
  <si>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</si>
  <si>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</si>
  <si>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</si>
  <si>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</si>
  <si>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</si>
  <si>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</si>
  <si>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</si>
  <si>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</si>
  <si>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</si>
  <si>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</si>
  <si>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</si>
  <si>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</si>
  <si>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</si>
  <si>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</si>
  <si>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</si>
  <si>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</si>
  <si>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</si>
  <si>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</si>
  <si>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</si>
  <si>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</si>
  <si>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</si>
  <si>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</si>
  <si>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</si>
  <si>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</si>
  <si>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</si>
  <si>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</si>
  <si>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</si>
  <si>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</si>
  <si>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</si>
  <si>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</si>
  <si>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</si>
  <si>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</si>
  <si>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</si>
  <si>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</si>
  <si>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</si>
  <si>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</si>
  <si>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</si>
  <si>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</si>
  <si>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</si>
  <si>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</si>
  <si>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</si>
  <si>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</si>
  <si>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</si>
  <si>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</si>
  <si>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</si>
  <si>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</si>
  <si>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</si>
  <si>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</si>
  <si>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</si>
  <si>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</si>
  <si>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</si>
  <si>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</si>
  <si>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</si>
  <si>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</si>
  <si>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</si>
  <si>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</si>
  <si>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</si>
  <si>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</si>
  <si>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</si>
  <si>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</si>
  <si>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</si>
  <si>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</si>
  <si>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</si>
  <si>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</si>
  <si>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</si>
  <si>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</si>
  <si>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</si>
  <si>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</si>
  <si>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</si>
  <si>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</si>
  <si>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</si>
  <si>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</si>
  <si>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</si>
  <si>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</si>
  <si>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</si>
  <si>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</si>
  <si>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</si>
  <si>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</si>
  <si>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</si>
  <si>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</si>
  <si>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</si>
  <si>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</si>
  <si>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</si>
  <si>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</si>
  <si>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</si>
  <si>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</si>
  <si>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</si>
  <si>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</si>
  <si>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</si>
  <si>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</si>
  <si>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</si>
  <si>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</si>
  <si>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</si>
  <si>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</si>
  <si>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</si>
  <si>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</si>
  <si>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</si>
  <si>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</si>
  <si>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</si>
  <si>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</si>
  <si>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</si>
  <si>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</si>
  <si>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</si>
  <si>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</si>
  <si>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</si>
  <si>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</si>
  <si>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</si>
  <si>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</si>
  <si>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</si>
  <si>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</si>
  <si>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</si>
  <si>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</si>
  <si>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</si>
  <si>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</si>
  <si>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</si>
  <si>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</si>
  <si>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</si>
  <si>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</si>
  <si>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</si>
  <si>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</si>
  <si>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</si>
  <si>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</si>
  <si>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</si>
  <si>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</si>
  <si>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</si>
  <si>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</si>
  <si>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</si>
  <si>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</si>
  <si>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</si>
  <si>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</si>
  <si>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</si>
  <si>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</si>
  <si>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</si>
  <si>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</si>
  <si>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</si>
  <si>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</si>
  <si>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</si>
  <si>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</si>
  <si>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</si>
  <si>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</si>
  <si>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</si>
  <si>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</si>
  <si>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</si>
  <si>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</si>
  <si>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</si>
  <si>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</si>
  <si>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</si>
  <si>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</si>
  <si>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</si>
  <si>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</si>
  <si>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</si>
  <si>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</si>
  <si>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</si>
  <si>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</si>
  <si>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</si>
  <si>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</si>
  <si>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</si>
  <si>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</si>
  <si>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</si>
  <si>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</si>
  <si>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</si>
  <si>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</si>
  <si>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</si>
  <si>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</si>
  <si>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</si>
  <si>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</si>
  <si>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</si>
  <si>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</si>
  <si>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</si>
  <si>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</si>
  <si>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</si>
  <si>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</si>
  <si>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</si>
  <si>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</si>
  <si>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</si>
  <si>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</si>
  <si>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</si>
  <si>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</si>
  <si>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</si>
  <si>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</si>
  <si>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</si>
  <si>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</si>
  <si>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</si>
  <si>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</si>
  <si>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</si>
  <si>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</si>
  <si>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</si>
  <si>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</si>
  <si>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</si>
  <si>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</si>
  <si>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</si>
  <si>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</si>
  <si>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</si>
  <si>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</si>
  <si>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</si>
  <si>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</si>
  <si>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</si>
  <si>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</si>
  <si>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</si>
  <si>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</si>
  <si>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</si>
  <si>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</si>
  <si>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</si>
  <si>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</si>
  <si>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</si>
  <si>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</si>
  <si>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</si>
  <si>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</si>
  <si>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</si>
  <si>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</si>
  <si>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</si>
  <si>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</si>
  <si>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</si>
  <si>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</si>
  <si>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</si>
  <si>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</si>
  <si>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</si>
  <si>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</si>
  <si>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</si>
  <si>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</si>
  <si>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</si>
  <si>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</si>
  <si>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</si>
  <si>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</si>
  <si>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</si>
  <si>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</si>
  <si>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</si>
  <si>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</si>
  <si>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</si>
  <si>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</si>
  <si>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</si>
  <si>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</si>
  <si>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</si>
  <si>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</si>
  <si>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</si>
  <si>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</si>
  <si>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</si>
  <si>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</si>
  <si>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</si>
  <si>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</si>
  <si>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</si>
  <si>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</si>
  <si>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</si>
  <si>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</si>
  <si>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</si>
  <si>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</si>
  <si>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</si>
  <si>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</si>
  <si>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</si>
  <si>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</si>
  <si>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</si>
  <si>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</si>
  <si>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</si>
  <si>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</si>
  <si>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</si>
  <si>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</si>
  <si>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</si>
  <si>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</si>
  <si>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</si>
  <si>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</si>
  <si>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</si>
  <si>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</si>
  <si>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</si>
  <si>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</si>
  <si>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</si>
  <si>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</si>
  <si>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</si>
  <si>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</si>
  <si>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</si>
  <si>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</si>
  <si>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</si>
  <si>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</si>
  <si>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</si>
  <si>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</si>
  <si>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</si>
  <si>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</si>
  <si>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</si>
  <si>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</si>
  <si>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</si>
  <si>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</si>
  <si>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</si>
  <si>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</si>
  <si>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</si>
  <si>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</si>
  <si>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</si>
  <si>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</si>
  <si>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</si>
  <si>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</si>
  <si>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</si>
  <si>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</si>
  <si>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</si>
  <si>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</si>
  <si>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</si>
  <si>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</si>
  <si>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</si>
  <si>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</si>
  <si>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</si>
  <si>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</si>
  <si>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</si>
  <si>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</si>
  <si>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</si>
  <si>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</si>
  <si>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</si>
  <si>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</si>
  <si>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</si>
  <si>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</si>
  <si>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</si>
  <si>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</si>
  <si>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</si>
  <si>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</si>
  <si>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</si>
  <si>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</si>
  <si>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</si>
  <si>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</si>
  <si>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</si>
  <si>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</si>
  <si>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</si>
  <si>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</si>
  <si>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</si>
  <si>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</si>
  <si>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</si>
  <si>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</si>
  <si>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</si>
  <si>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</si>
  <si>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</si>
  <si>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</si>
  <si>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</si>
  <si>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</si>
  <si>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</si>
  <si>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</si>
  <si>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</si>
  <si>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</si>
  <si>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</si>
  <si>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</si>
  <si>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</si>
  <si>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</si>
  <si>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</si>
  <si>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</si>
  <si>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</si>
  <si>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</si>
  <si>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</si>
  <si>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</si>
  <si>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</si>
  <si>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</si>
  <si>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</si>
  <si>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</si>
  <si>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</si>
  <si>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</si>
  <si>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</si>
  <si>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</si>
  <si>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</si>
  <si>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</si>
  <si>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</si>
  <si>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</si>
  <si>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</si>
  <si>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</si>
  <si>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</si>
  <si>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</si>
  <si>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</si>
  <si>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</si>
  <si>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</si>
  <si>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</si>
  <si>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</si>
  <si>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</si>
  <si>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</si>
  <si>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</si>
  <si>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</si>
  <si>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</si>
  <si>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</si>
  <si>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</si>
  <si>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</si>
  <si>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</si>
  <si>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</si>
  <si>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</si>
  <si>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</si>
  <si>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</si>
  <si>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</si>
  <si>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</si>
  <si>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</si>
  <si>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</si>
  <si>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</si>
  <si>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</si>
  <si>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</si>
  <si>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</si>
  <si>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</si>
  <si>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</si>
  <si>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</si>
  <si>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</si>
  <si>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</si>
  <si>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</si>
  <si>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</si>
  <si>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</si>
  <si>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</si>
  <si>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</si>
  <si>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</si>
  <si>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</si>
  <si>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</si>
  <si>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</si>
  <si>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</si>
  <si>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</si>
  <si>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</si>
  <si>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</si>
  <si>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</si>
  <si>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</si>
  <si>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</si>
  <si>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</si>
  <si>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</si>
  <si>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</si>
  <si>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</si>
  <si>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</si>
  <si>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</si>
  <si>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</si>
  <si>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</si>
  <si>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</si>
  <si>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</si>
  <si>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</si>
  <si>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</si>
  <si>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</si>
  <si>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</si>
  <si>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</si>
  <si>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</si>
  <si>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</si>
  <si>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</si>
  <si>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</si>
  <si>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</si>
  <si>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</si>
  <si>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</si>
  <si>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</si>
  <si>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</si>
  <si>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</si>
  <si>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</si>
  <si>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</si>
  <si>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</si>
  <si>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</si>
  <si>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</si>
  <si>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</si>
  <si>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</si>
  <si>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</si>
  <si>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</si>
  <si>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</si>
  <si>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</si>
  <si>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</si>
  <si>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</si>
  <si>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</si>
  <si>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</si>
  <si>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</si>
  <si>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</si>
  <si>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</si>
  <si>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</si>
  <si>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</si>
  <si>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</si>
  <si>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</si>
  <si>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</si>
  <si>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</si>
  <si>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</si>
  <si>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</si>
  <si>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</si>
  <si>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</si>
  <si>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</si>
  <si>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</si>
  <si>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</si>
  <si>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</si>
  <si>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</si>
  <si>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</si>
  <si>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</si>
  <si>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</si>
  <si>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</si>
  <si>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</si>
  <si>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</si>
  <si>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</si>
  <si>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</si>
  <si>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</si>
  <si>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</si>
  <si>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</si>
  <si>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</si>
  <si>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</si>
  <si>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</si>
  <si>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</si>
  <si>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</si>
  <si>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</si>
  <si>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</si>
  <si>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</si>
  <si>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</si>
  <si>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</si>
  <si>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</si>
  <si>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</si>
  <si>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</si>
  <si>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</si>
  <si>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</si>
  <si>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</si>
  <si>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</si>
  <si>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</si>
  <si>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</si>
  <si>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</si>
  <si>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</si>
  <si>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</si>
  <si>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</si>
  <si>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</si>
  <si>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</si>
  <si>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</si>
  <si>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</si>
  <si>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</si>
  <si>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</si>
  <si>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</si>
  <si>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</si>
  <si>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</si>
  <si>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</si>
  <si>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</si>
  <si>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</si>
  <si>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</si>
  <si>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</si>
  <si>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</si>
  <si>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</si>
  <si>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</si>
  <si>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</si>
  <si>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</si>
  <si>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</si>
  <si>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</si>
  <si>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</si>
  <si>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</si>
  <si>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</si>
  <si>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</si>
  <si>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</si>
  <si>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</si>
  <si>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</si>
  <si>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</si>
  <si>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</si>
  <si>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</si>
  <si>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</si>
  <si>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</si>
  <si>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</si>
  <si>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</si>
  <si>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</si>
  <si>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</si>
  <si>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</si>
  <si>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</si>
  <si>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</si>
  <si>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</si>
  <si>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</si>
  <si>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</si>
  <si>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</si>
  <si>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</si>
  <si>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</si>
  <si>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</si>
  <si>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</si>
  <si>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</si>
  <si>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</si>
  <si>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</si>
  <si>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</si>
  <si>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</si>
  <si>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</si>
  <si>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</si>
  <si>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</si>
  <si>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</si>
  <si>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</si>
  <si>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</si>
  <si>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</si>
  <si>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</si>
  <si>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</si>
  <si>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</si>
  <si>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</si>
  <si>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</si>
  <si>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</si>
  <si>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</si>
  <si>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</si>
  <si>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</si>
  <si>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</si>
  <si>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</si>
  <si>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</si>
  <si>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</si>
  <si>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</si>
  <si>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</si>
  <si>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</si>
  <si>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</si>
  <si>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</si>
  <si>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</si>
  <si>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</si>
  <si>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</si>
  <si>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</si>
  <si>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</si>
  <si>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</si>
  <si>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</si>
  <si>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</si>
  <si>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</si>
  <si>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</si>
  <si>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</si>
  <si>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</si>
  <si>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</si>
  <si>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</si>
  <si>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</si>
  <si>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</si>
  <si>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</si>
  <si>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</si>
  <si>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</si>
  <si>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</si>
  <si>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</si>
  <si>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</si>
  <si>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</si>
  <si>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</si>
  <si>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</si>
  <si>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</si>
  <si>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</si>
  <si>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</si>
  <si>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</si>
  <si>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</si>
  <si>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</si>
  <si>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</si>
  <si>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</si>
  <si>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</si>
  <si>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</si>
  <si>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</si>
  <si>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</si>
  <si>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</si>
  <si>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</si>
  <si>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</si>
  <si>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</si>
  <si>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</si>
  <si>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</si>
  <si>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</si>
  <si>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</si>
  <si>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</si>
  <si>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</si>
  <si>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</si>
  <si>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</si>
  <si>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</si>
  <si>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</si>
  <si>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</si>
  <si>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</si>
  <si>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</si>
  <si>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</si>
  <si>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</si>
  <si>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</si>
  <si>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</si>
  <si>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</si>
  <si>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</si>
  <si>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</si>
  <si>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</si>
  <si>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</si>
  <si>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</si>
  <si>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</si>
  <si>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</si>
  <si>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</si>
  <si>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</si>
  <si>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</si>
  <si>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</si>
  <si>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</si>
  <si>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</si>
  <si>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</si>
  <si>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</si>
  <si>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</si>
  <si>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</si>
  <si>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</si>
  <si>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</si>
  <si>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</si>
  <si>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</si>
  <si>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</si>
  <si>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</si>
  <si>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</si>
  <si>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</si>
  <si>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</si>
  <si>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</si>
  <si>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</si>
  <si>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</si>
  <si>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</si>
  <si>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</si>
  <si>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</si>
  <si>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</si>
  <si>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</si>
  <si>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</si>
  <si>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</si>
  <si>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</si>
  <si>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</si>
  <si>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</si>
  <si>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</si>
  <si>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</si>
  <si>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</si>
  <si>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</si>
  <si>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</si>
  <si>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</si>
  <si>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</si>
  <si>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</si>
  <si>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</si>
  <si>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</si>
  <si>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</si>
  <si>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</si>
  <si>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</si>
  <si>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</si>
  <si>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</si>
  <si>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</si>
  <si>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</si>
  <si>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</si>
  <si>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</si>
  <si>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</si>
  <si>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</si>
  <si>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</si>
  <si>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</si>
  <si>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</si>
  <si>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</si>
  <si>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</si>
  <si>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</si>
  <si>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</si>
  <si>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</si>
  <si>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</si>
  <si>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</si>
  <si>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</si>
  <si>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</si>
  <si>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</si>
  <si>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</si>
  <si>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</si>
  <si>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</si>
  <si>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</si>
  <si>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</si>
  <si>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</si>
  <si>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</si>
  <si>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</si>
  <si>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</si>
  <si>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</si>
  <si>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</si>
  <si>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</si>
  <si>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</si>
  <si>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</si>
  <si>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</si>
  <si>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</si>
  <si>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</si>
  <si>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</si>
  <si>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</si>
  <si>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</si>
  <si>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</si>
  <si>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</si>
  <si>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</si>
  <si>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</si>
  <si>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</si>
  <si>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</si>
  <si>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</si>
  <si>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</si>
  <si>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</si>
  <si>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</si>
  <si>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</si>
  <si>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</si>
  <si>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</si>
  <si>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</si>
  <si>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</si>
  <si>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</si>
  <si>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</si>
  <si>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</si>
  <si>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</si>
  <si>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</si>
  <si>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</si>
  <si>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</si>
  <si>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</si>
  <si>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</si>
  <si>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</si>
  <si>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</si>
  <si>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</si>
  <si>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</si>
  <si>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</si>
  <si>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</si>
  <si>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</si>
  <si>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</si>
  <si>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</si>
  <si>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</si>
  <si>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</si>
  <si>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</si>
  <si>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</si>
  <si>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</si>
  <si>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</si>
  <si>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</si>
  <si>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</si>
  <si>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</si>
  <si>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</si>
  <si>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</si>
  <si>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</si>
  <si>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</si>
  <si>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</si>
  <si>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</si>
  <si>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</si>
  <si>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</si>
  <si>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</si>
  <si>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</si>
  <si>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</si>
  <si>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</si>
  <si>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</si>
  <si>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</si>
  <si>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</si>
  <si>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</si>
  <si>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</si>
  <si>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</si>
  <si>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</si>
  <si>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</si>
  <si>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</si>
  <si>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</si>
  <si>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</si>
  <si>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</si>
  <si>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</si>
  <si>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</si>
  <si>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</si>
  <si>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</si>
  <si>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</si>
  <si>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</si>
  <si>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</si>
  <si>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</si>
  <si>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</si>
  <si>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</si>
  <si>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</si>
  <si>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</si>
  <si>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</si>
  <si>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</si>
  <si>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</si>
  <si>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</si>
  <si>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</si>
  <si>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</si>
  <si>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</si>
  <si>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</si>
  <si>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</si>
  <si>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</si>
  <si>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</si>
  <si>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</si>
  <si>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</si>
  <si>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</si>
  <si>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</si>
  <si>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</si>
  <si>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</si>
  <si>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</si>
  <si>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</si>
  <si>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</si>
  <si>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</si>
  <si>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</si>
  <si>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</si>
  <si>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</si>
  <si>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</si>
  <si>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</si>
  <si>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</si>
  <si>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</si>
  <si>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</si>
  <si>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</si>
  <si>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</si>
  <si>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</si>
  <si>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</si>
  <si>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</si>
  <si>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</si>
  <si>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</si>
  <si>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</si>
  <si>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</si>
  <si>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</si>
  <si>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</si>
  <si>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</si>
  <si>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</si>
  <si>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</si>
  <si>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</si>
  <si>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</si>
  <si>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</si>
  <si>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</si>
  <si>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</si>
  <si>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</si>
  <si>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</si>
  <si>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</si>
  <si>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</si>
  <si>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</si>
  <si>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</si>
  <si>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</si>
  <si>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</si>
  <si>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</si>
  <si>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</si>
  <si>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</si>
  <si>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</si>
  <si>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</si>
  <si>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</si>
  <si>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</si>
  <si>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</si>
  <si>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</si>
  <si>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</si>
  <si>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</si>
  <si>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</si>
  <si>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</si>
  <si>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</si>
  <si>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</si>
  <si>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</si>
  <si>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</si>
  <si>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</si>
  <si>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</si>
  <si>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</si>
  <si>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</si>
  <si>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</si>
  <si>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</si>
  <si>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</si>
  <si>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</si>
  <si>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</si>
  <si>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</si>
  <si>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</si>
  <si>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</si>
  <si>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</si>
  <si>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</si>
  <si>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</si>
  <si>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</si>
  <si>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</si>
  <si>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</si>
  <si>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</si>
  <si>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</si>
  <si>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</si>
  <si>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</si>
  <si>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</si>
  <si>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</si>
  <si>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</si>
  <si>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</si>
  <si>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</si>
  <si>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</si>
  <si>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</si>
  <si>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</si>
  <si>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</si>
  <si>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</si>
  <si>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</si>
  <si>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</si>
  <si>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</si>
  <si>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</si>
  <si>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</si>
  <si>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</si>
  <si>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</si>
  <si>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</si>
  <si>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</si>
  <si>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</si>
  <si>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</si>
  <si>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</si>
  <si>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</si>
  <si>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</si>
  <si>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</si>
  <si>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</si>
  <si>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</si>
  <si>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</si>
  <si>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</si>
  <si>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</si>
  <si>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</si>
  <si>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</si>
  <si>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</si>
  <si>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</si>
  <si>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</si>
  <si>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</si>
  <si>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</si>
  <si>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</si>
  <si>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</si>
  <si>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</si>
  <si>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</si>
  <si>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</si>
  <si>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</si>
  <si>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</si>
  <si>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</si>
  <si>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</si>
  <si>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</si>
  <si>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</si>
  <si>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</si>
  <si>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</si>
  <si>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</si>
  <si>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</si>
  <si>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</si>
  <si>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</si>
  <si>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</si>
  <si>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</si>
  <si>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</si>
  <si>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</si>
  <si>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</si>
  <si>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</si>
  <si>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</si>
  <si>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</si>
  <si>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</si>
  <si>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</si>
  <si>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</si>
  <si>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</si>
  <si>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</si>
  <si>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</si>
  <si>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</si>
  <si>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</si>
  <si>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</si>
  <si>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</si>
  <si>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</si>
  <si>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</si>
  <si>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</si>
  <si>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</si>
  <si>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</si>
  <si>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</si>
  <si>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</si>
  <si>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</si>
  <si>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</si>
  <si>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</si>
  <si>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</si>
  <si>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</si>
  <si>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</si>
  <si>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</si>
  <si>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</si>
  <si>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</si>
  <si>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</si>
  <si>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</si>
  <si>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</si>
  <si>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</si>
  <si>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</si>
  <si>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</si>
  <si>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</si>
  <si>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</si>
  <si>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</si>
  <si>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</si>
  <si>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</si>
  <si>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</si>
  <si>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</si>
  <si>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</si>
  <si>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</si>
  <si>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</si>
  <si>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</si>
  <si>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</si>
  <si>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</si>
  <si>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</si>
  <si>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</si>
  <si>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</si>
  <si>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</si>
  <si>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</si>
  <si>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</si>
  <si>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</si>
  <si>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</si>
  <si>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</si>
  <si>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</si>
  <si>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</si>
  <si>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</si>
  <si>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</si>
  <si>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</si>
  <si>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</si>
  <si>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</si>
  <si>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</si>
  <si>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</si>
  <si>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</si>
  <si>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</si>
  <si>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</si>
  <si>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</si>
  <si>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</si>
  <si>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</si>
  <si>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</si>
  <si>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</si>
  <si>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</si>
  <si>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</si>
  <si>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</si>
  <si>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</si>
  <si>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</si>
  <si>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</si>
  <si>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</si>
  <si>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</si>
  <si>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</si>
  <si>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</si>
  <si>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</si>
  <si>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</si>
  <si>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</si>
  <si>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</si>
  <si>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</si>
  <si>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</si>
  <si>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</si>
  <si>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</si>
  <si>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</si>
  <si>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</si>
  <si>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</si>
  <si>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</si>
  <si>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</si>
  <si>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</si>
  <si>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</si>
  <si>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</si>
  <si>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</si>
  <si>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</si>
  <si>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</si>
  <si>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</si>
  <si>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</si>
  <si>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</si>
  <si>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</si>
  <si>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</si>
  <si>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</si>
  <si>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</si>
  <si>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</si>
  <si>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</si>
  <si>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</si>
  <si>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</si>
  <si>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</si>
  <si>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</si>
  <si>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</si>
  <si>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</si>
  <si>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</si>
  <si>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</si>
  <si>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</si>
  <si>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</si>
  <si>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</si>
  <si>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</si>
  <si>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</si>
  <si>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</si>
  <si>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</si>
  <si>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</si>
  <si>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</si>
  <si>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</si>
  <si>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</si>
  <si>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</si>
  <si>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</si>
  <si>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</si>
  <si>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</si>
  <si>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</si>
  <si>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</si>
  <si>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</si>
  <si>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</si>
  <si>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</si>
  <si>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</si>
  <si>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</si>
  <si>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</si>
  <si>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</si>
  <si>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</si>
  <si>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</si>
  <si>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</si>
  <si>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</si>
  <si>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</si>
  <si>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</si>
  <si>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</si>
  <si>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</si>
  <si>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</si>
  <si>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</si>
  <si>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</si>
  <si>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</si>
  <si>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</si>
  <si>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</si>
  <si>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</si>
  <si>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</si>
  <si>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</si>
  <si>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</si>
  <si>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</si>
  <si>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</si>
  <si>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</si>
  <si>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</si>
  <si>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</si>
  <si>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</si>
  <si>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</si>
  <si>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</si>
  <si>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</si>
  <si>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</si>
  <si>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</si>
  <si>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</si>
  <si>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</si>
  <si>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</si>
  <si>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</si>
  <si>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</si>
  <si>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</si>
  <si>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</si>
  <si>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</si>
  <si>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</si>
  <si>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</si>
  <si>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</si>
  <si>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</si>
  <si>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</si>
  <si>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</si>
  <si>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</si>
  <si>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</si>
  <si>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</si>
  <si>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</si>
  <si>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</si>
  <si>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</si>
  <si>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</si>
  <si>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</si>
  <si>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</si>
  <si>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</si>
  <si>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</si>
  <si>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</si>
  <si>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</si>
  <si>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</si>
  <si>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</si>
  <si>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</si>
  <si>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</si>
  <si>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</si>
  <si>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</si>
  <si>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</si>
  <si>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</si>
  <si>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</si>
  <si>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</si>
  <si>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</si>
  <si>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</si>
  <si>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</si>
  <si>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</si>
  <si>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</si>
  <si>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</si>
  <si>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</si>
  <si>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</si>
  <si>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</si>
  <si>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</si>
  <si>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</si>
  <si>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</si>
  <si>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</si>
  <si>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</si>
  <si>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</si>
  <si>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</si>
  <si>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</si>
  <si>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</si>
  <si>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</si>
  <si>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</si>
  <si>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</si>
  <si>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</si>
  <si>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</si>
  <si>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</si>
  <si>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</si>
  <si>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</si>
  <si>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</si>
  <si>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</si>
  <si>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</si>
  <si>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</si>
  <si>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</si>
  <si>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</si>
  <si>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</si>
  <si>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</si>
  <si>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</si>
  <si>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</si>
  <si>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</si>
  <si>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</si>
  <si>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</si>
  <si>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</si>
  <si>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</si>
  <si>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</si>
  <si>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</si>
  <si>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</si>
  <si>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</si>
  <si>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</si>
  <si>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</si>
  <si>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</si>
  <si>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</si>
  <si>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</si>
  <si>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</si>
  <si>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</si>
  <si>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</si>
  <si>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</si>
  <si>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</si>
  <si>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</si>
  <si>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</si>
  <si>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</si>
  <si>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</si>
  <si>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</si>
  <si>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</si>
  <si>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</si>
  <si>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</si>
  <si>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</si>
  <si>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</si>
  <si>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</si>
  <si>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</si>
  <si>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</si>
  <si>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</si>
  <si>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</si>
  <si>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</si>
  <si>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</si>
  <si>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</si>
  <si>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</si>
  <si>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</si>
  <si>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</si>
  <si>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</si>
  <si>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</si>
  <si>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</si>
  <si>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</si>
  <si>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</si>
  <si>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</si>
  <si>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</si>
  <si>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</si>
  <si>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</si>
  <si>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</si>
  <si>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</si>
  <si>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</si>
  <si>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</si>
  <si>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</si>
  <si>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</si>
  <si>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</si>
  <si>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</si>
  <si>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</si>
  <si>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</si>
  <si>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</si>
  <si>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</si>
  <si>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</si>
  <si>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</si>
  <si>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</si>
  <si>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</si>
  <si>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</si>
  <si>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</si>
  <si>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</si>
  <si>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</si>
  <si>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</si>
  <si>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</si>
  <si>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</si>
  <si>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</si>
  <si>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</si>
  <si>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</si>
  <si>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</si>
  <si>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</si>
  <si>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</si>
  <si>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</si>
  <si>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</si>
  <si>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</si>
  <si>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</si>
  <si>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</si>
  <si>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</si>
  <si>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</si>
  <si>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</si>
  <si>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</si>
  <si>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</si>
  <si>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</si>
  <si>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</si>
  <si>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</si>
  <si>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</si>
  <si>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</si>
  <si>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</si>
  <si>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</si>
  <si>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</si>
  <si>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</si>
  <si>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</si>
  <si>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</si>
  <si>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</si>
  <si>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</si>
  <si>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</si>
  <si>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</si>
  <si>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</si>
  <si>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</si>
  <si>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</si>
  <si>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</si>
  <si>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</si>
  <si>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</si>
  <si>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</si>
  <si>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</si>
  <si>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</si>
  <si>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</si>
  <si>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</si>
  <si>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</si>
  <si>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</si>
  <si>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</si>
  <si>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</si>
  <si>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</si>
  <si>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</si>
  <si>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</si>
  <si>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</si>
  <si>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</si>
  <si>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</si>
  <si>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</si>
  <si>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</si>
  <si>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</si>
  <si>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</si>
  <si>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</si>
  <si>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</si>
  <si>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</si>
  <si>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</si>
  <si>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</si>
  <si>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</si>
  <si>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</si>
  <si>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</si>
  <si>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</si>
  <si>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</si>
  <si>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</si>
  <si>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</si>
  <si>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</si>
  <si>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</si>
  <si>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</si>
  <si>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</si>
  <si>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</si>
  <si>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</si>
  <si>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</si>
  <si>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</si>
  <si>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</si>
  <si>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</si>
  <si>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</si>
  <si>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</si>
  <si>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</si>
  <si>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</si>
  <si>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</si>
  <si>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</si>
  <si>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</si>
  <si>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</si>
  <si>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</si>
  <si>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</si>
  <si>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</si>
  <si>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</si>
  <si>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</si>
  <si>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</si>
  <si>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</si>
  <si>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</si>
  <si>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</si>
  <si>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</si>
  <si>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</si>
  <si>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</si>
  <si>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</si>
  <si>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</si>
  <si>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</si>
  <si>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</si>
  <si>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</si>
  <si>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</si>
  <si>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</si>
  <si>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</si>
  <si>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</si>
  <si>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</si>
  <si>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</si>
  <si>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</si>
  <si>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</si>
  <si>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</si>
  <si>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</si>
  <si>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</si>
  <si>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</si>
  <si>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</si>
  <si>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</si>
  <si>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</si>
  <si>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</si>
  <si>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</si>
  <si>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</si>
  <si>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</si>
  <si>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</si>
  <si>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</si>
  <si>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</si>
  <si>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</si>
  <si>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</si>
  <si>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</si>
  <si>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</si>
  <si>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</si>
  <si>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</si>
  <si>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</si>
  <si>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</si>
  <si>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</si>
  <si>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</si>
  <si>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</si>
  <si>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</si>
  <si>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</si>
  <si>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</si>
  <si>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</si>
  <si>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</si>
  <si>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</si>
  <si>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</si>
  <si>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</si>
  <si>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</si>
  <si>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</si>
  <si>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</si>
  <si>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</si>
  <si>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</si>
  <si>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</si>
  <si>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</si>
  <si>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</si>
  <si>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</si>
  <si>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</si>
  <si>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</si>
  <si>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</si>
  <si>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</si>
  <si>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</si>
  <si>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</si>
  <si>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</si>
  <si>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</si>
  <si>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</si>
  <si>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</si>
  <si>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</si>
  <si>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</si>
  <si>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</si>
  <si>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</si>
  <si>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</si>
  <si>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</si>
  <si>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</si>
  <si>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</si>
  <si>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</si>
  <si>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</si>
  <si>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</si>
  <si>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</si>
  <si>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</si>
  <si>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</si>
  <si>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</si>
  <si>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</si>
  <si>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</si>
  <si>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</si>
  <si>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</si>
  <si>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</si>
  <si>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</si>
  <si>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</si>
  <si>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</si>
  <si>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</si>
  <si>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</si>
  <si>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</si>
  <si>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</si>
  <si>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</si>
  <si>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</si>
  <si>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</si>
  <si>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</si>
  <si>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</si>
  <si>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</si>
  <si>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</si>
  <si>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</si>
  <si>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</si>
  <si>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</si>
  <si>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</si>
  <si>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</si>
  <si>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</si>
  <si>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</si>
  <si>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</si>
  <si>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</si>
  <si>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</si>
  <si>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</si>
  <si>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</si>
  <si>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</si>
  <si>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</si>
  <si>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</si>
  <si>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</si>
  <si>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</si>
  <si>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</si>
  <si>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</si>
  <si>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</si>
  <si>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</si>
  <si>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</si>
  <si>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</si>
  <si>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</si>
  <si>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</si>
  <si>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</si>
  <si>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</si>
  <si>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</si>
  <si>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</si>
  <si>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</si>
  <si>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</si>
  <si>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</si>
  <si>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</si>
  <si>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</si>
  <si>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</si>
  <si>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</si>
  <si>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</si>
  <si>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</si>
  <si>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</si>
  <si>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</si>
  <si>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</si>
  <si>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</si>
  <si>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</si>
  <si>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</si>
  <si>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</si>
  <si>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</si>
  <si>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</si>
  <si>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</si>
  <si>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</si>
  <si>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</si>
  <si>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</si>
  <si>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</si>
  <si>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</si>
  <si>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</si>
  <si>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</si>
  <si>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</si>
  <si>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</si>
  <si>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</si>
  <si>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</si>
  <si>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</si>
  <si>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</si>
  <si>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</si>
  <si>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</si>
  <si>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</si>
  <si>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</si>
  <si>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</si>
  <si>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</si>
  <si>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</si>
  <si>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</si>
  <si>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</si>
  <si>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</si>
  <si>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</si>
  <si>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</si>
  <si>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</si>
  <si>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</si>
  <si>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</si>
  <si>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</si>
  <si>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</si>
  <si>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</si>
  <si>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</si>
  <si>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</si>
  <si>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</si>
  <si>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</si>
  <si>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</si>
  <si>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</si>
  <si>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</si>
  <si>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</si>
  <si>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</si>
  <si>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</si>
  <si>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</si>
  <si>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</si>
  <si>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</si>
  <si>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</si>
  <si>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</si>
  <si>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</si>
  <si>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</si>
  <si>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</si>
  <si>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</si>
  <si>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</si>
  <si>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</si>
  <si>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</si>
  <si>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</si>
  <si>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</si>
  <si>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</si>
  <si>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</si>
  <si>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</si>
  <si>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</si>
  <si>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</si>
  <si>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</si>
  <si>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</si>
  <si>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</si>
  <si>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</si>
  <si>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</si>
  <si>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</si>
  <si>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</si>
  <si>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</si>
  <si>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</si>
  <si>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</si>
  <si>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</si>
  <si>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</si>
  <si>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</si>
  <si>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</si>
  <si>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</si>
  <si>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</si>
  <si>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</si>
  <si>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</si>
  <si>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</si>
  <si>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</si>
  <si>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</si>
  <si>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</si>
  <si>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</si>
  <si>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</si>
  <si>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</si>
  <si>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</si>
  <si>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</si>
  <si>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</si>
  <si>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</si>
  <si>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</si>
  <si>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</si>
  <si>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</si>
  <si>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</si>
  <si>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</si>
  <si>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</si>
  <si>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</si>
  <si>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</si>
  <si>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</si>
  <si>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</si>
  <si>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</si>
  <si>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</si>
  <si>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</si>
  <si>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</si>
  <si>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</si>
  <si>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</si>
  <si>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</si>
  <si>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</si>
  <si>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</si>
  <si>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</si>
  <si>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</si>
  <si>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</si>
  <si>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</si>
  <si>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</si>
  <si>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</si>
  <si>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</si>
  <si>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</si>
  <si>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</si>
  <si>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</si>
  <si>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</si>
  <si>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</si>
  <si>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</si>
  <si>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</si>
  <si>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</si>
  <si>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</si>
  <si>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</si>
  <si>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</si>
  <si>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</si>
  <si>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</si>
  <si>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</si>
  <si>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</si>
  <si>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</si>
  <si>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</si>
  <si>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</si>
  <si>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</si>
  <si>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</si>
  <si>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</si>
  <si>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</si>
  <si>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</si>
  <si>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</si>
  <si>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</si>
  <si>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</si>
  <si>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</si>
  <si>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</si>
  <si>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</si>
  <si>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</si>
  <si>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</si>
  <si>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</si>
  <si>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</si>
  <si>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</si>
  <si>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</si>
  <si>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</si>
  <si>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</si>
  <si>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</si>
  <si>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</si>
  <si>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</si>
  <si>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</si>
  <si>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</si>
  <si>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</si>
  <si>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</si>
  <si>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</si>
  <si>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</si>
  <si>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</si>
  <si>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</si>
  <si>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</si>
  <si>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</si>
  <si>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</si>
  <si>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</si>
  <si>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</si>
  <si>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</si>
  <si>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</si>
  <si>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</si>
  <si>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</si>
  <si>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</si>
  <si>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</si>
  <si>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</si>
  <si>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</si>
  <si>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</si>
  <si>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</si>
  <si>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</si>
  <si>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</si>
  <si>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</si>
  <si>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</si>
  <si>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</si>
  <si>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</si>
  <si>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</si>
  <si>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</si>
  <si>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</si>
  <si>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</si>
  <si>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</si>
  <si>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</si>
  <si>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</si>
  <si>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</si>
  <si>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</si>
  <si>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</si>
  <si>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</si>
  <si>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</si>
  <si>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</si>
  <si>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</si>
  <si>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</si>
  <si>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</si>
  <si>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</si>
  <si>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</si>
  <si>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</si>
  <si>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</si>
  <si>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</si>
  <si>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</si>
  <si>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</si>
  <si>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</si>
  <si>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</si>
  <si>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</si>
  <si>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</si>
  <si>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</si>
  <si>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</si>
  <si>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</si>
  <si>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</si>
  <si>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</si>
  <si>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</si>
  <si>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</si>
  <si>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</si>
  <si>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</si>
  <si>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</si>
  <si>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</si>
  <si>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</si>
  <si>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</si>
  <si>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</si>
  <si>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</si>
  <si>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</si>
  <si>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</si>
  <si>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</si>
  <si>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</si>
  <si>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</si>
  <si>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</si>
  <si>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</si>
  <si>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</si>
  <si>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</si>
  <si>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</si>
  <si>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</si>
  <si>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</si>
  <si>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</si>
  <si>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</si>
  <si>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</si>
  <si>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</si>
  <si>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</si>
  <si>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</si>
  <si>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</si>
  <si>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</si>
  <si>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</si>
  <si>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</si>
  <si>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</si>
  <si>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</si>
  <si>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</si>
  <si>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</si>
  <si>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</si>
  <si>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</si>
  <si>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</si>
  <si>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</si>
  <si>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</si>
  <si>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</si>
  <si>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</si>
  <si>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</si>
  <si>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</si>
  <si>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</si>
  <si>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</si>
  <si>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</si>
  <si>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</si>
  <si>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</si>
  <si>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</si>
  <si>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</si>
  <si>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</si>
  <si>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</si>
  <si>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</si>
  <si>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</si>
  <si>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</si>
  <si>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</si>
  <si>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</si>
  <si>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</si>
  <si>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</si>
  <si>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</si>
  <si>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</si>
  <si>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</si>
  <si>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</si>
  <si>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</si>
  <si>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</si>
  <si>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</si>
  <si>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</si>
  <si>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</si>
  <si>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</si>
  <si>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</si>
  <si>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</si>
  <si>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</si>
  <si>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</si>
  <si>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</si>
  <si>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</si>
  <si>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</si>
  <si>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</si>
  <si>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</si>
  <si>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</si>
  <si>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</si>
  <si>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</si>
  <si>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</si>
  <si>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</si>
  <si>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</si>
  <si>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</si>
  <si>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</si>
  <si>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</si>
  <si>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</si>
  <si>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</si>
  <si>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</si>
  <si>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</si>
  <si>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</si>
  <si>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</si>
  <si>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</si>
  <si>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</si>
  <si>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</si>
  <si>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</si>
  <si>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</si>
  <si>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</si>
  <si>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</si>
  <si>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</si>
  <si>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</si>
  <si>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</si>
  <si>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</si>
  <si>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</si>
  <si>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</si>
  <si>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</si>
  <si>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</si>
  <si>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</si>
  <si>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</si>
  <si>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</si>
  <si>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</si>
  <si>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</si>
  <si>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</si>
  <si>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</si>
  <si>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</si>
  <si>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</si>
  <si>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</si>
  <si>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</si>
  <si>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</si>
  <si>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</si>
  <si>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</si>
  <si>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</si>
  <si>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</si>
  <si>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</si>
  <si>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</si>
  <si>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</si>
  <si>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</si>
  <si>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</si>
  <si>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</si>
  <si>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</si>
  <si>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</si>
  <si>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</si>
  <si>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</si>
  <si>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</si>
  <si>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</si>
  <si>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</si>
  <si>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</si>
  <si>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</si>
  <si>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</si>
  <si>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</si>
  <si>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</si>
  <si>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</si>
  <si>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</si>
  <si>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</si>
  <si>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</si>
  <si>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</si>
  <si>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</si>
  <si>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</si>
  <si>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</si>
  <si>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</si>
  <si>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</si>
  <si>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</si>
  <si>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</si>
  <si>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</si>
  <si>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</si>
  <si>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</si>
  <si>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</si>
  <si>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</si>
  <si>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</si>
  <si>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</si>
  <si>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</si>
  <si>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</si>
  <si>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</si>
  <si>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</si>
  <si>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</si>
  <si>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</si>
  <si>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</si>
  <si>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</si>
  <si>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</si>
  <si>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</si>
  <si>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</si>
  <si>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</si>
  <si>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</si>
  <si>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</si>
  <si>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</si>
  <si>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</si>
  <si>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</si>
  <si>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</si>
  <si>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</si>
  <si>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</si>
  <si>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</si>
  <si>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</si>
  <si>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</si>
  <si>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</si>
  <si>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</si>
  <si>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</si>
  <si>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</si>
  <si>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</si>
  <si>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</si>
  <si>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</si>
  <si>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</si>
  <si>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</si>
  <si>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</si>
  <si>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</si>
  <si>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</si>
  <si>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</si>
  <si>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</si>
  <si>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</si>
  <si>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</si>
  <si>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</si>
  <si>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</si>
  <si>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</si>
  <si>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</si>
  <si>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</si>
  <si>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</si>
  <si>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</si>
  <si>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</si>
  <si>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</si>
  <si>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</si>
  <si>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</si>
  <si>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</si>
  <si>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</si>
  <si>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</si>
  <si>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</si>
  <si>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</si>
  <si>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</si>
  <si>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</si>
  <si>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</si>
  <si>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</si>
  <si>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</si>
  <si>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</si>
  <si>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</si>
  <si>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</si>
  <si>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</si>
  <si>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</si>
  <si>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</si>
  <si>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</si>
  <si>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</si>
  <si>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</si>
  <si>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</si>
  <si>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</si>
  <si>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</si>
  <si>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</si>
  <si>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</si>
  <si>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</si>
  <si>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</si>
  <si>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</si>
  <si>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</si>
  <si>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</si>
  <si>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</si>
  <si>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</si>
  <si>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</si>
  <si>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</si>
  <si>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</si>
  <si>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</si>
  <si>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</si>
  <si>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</si>
  <si>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</si>
  <si>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</si>
  <si>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</si>
  <si>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</si>
  <si>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</si>
  <si>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</si>
  <si>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</si>
  <si>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</si>
  <si>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</si>
  <si>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</si>
  <si>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</si>
  <si>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</si>
  <si>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</si>
  <si>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</si>
  <si>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</si>
  <si>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</si>
  <si>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</si>
  <si>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</si>
  <si>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</si>
  <si>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</si>
  <si>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</si>
  <si>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</si>
  <si>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</si>
  <si>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</si>
  <si>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</si>
  <si>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</si>
  <si>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</si>
  <si>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</si>
  <si>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</si>
  <si>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</si>
  <si>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</si>
  <si>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</si>
  <si>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</si>
  <si>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</si>
  <si>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</si>
  <si>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</si>
  <si>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</si>
  <si>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</si>
  <si>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</si>
  <si>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</si>
  <si>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</si>
  <si>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</si>
  <si>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</si>
  <si>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</si>
  <si>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</si>
  <si>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</si>
  <si>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</si>
  <si>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</si>
  <si>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</si>
  <si>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</si>
  <si>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</si>
  <si>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</si>
  <si>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</si>
  <si>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</si>
  <si>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</si>
  <si>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</si>
  <si>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</si>
  <si>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</si>
  <si>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</si>
  <si>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</si>
  <si>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</si>
  <si>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</si>
  <si>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</si>
  <si>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</si>
  <si>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</si>
  <si>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</si>
  <si>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</si>
  <si>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</si>
  <si>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</si>
  <si>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</si>
  <si>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</si>
  <si>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</si>
  <si>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</si>
  <si>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</si>
  <si>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</si>
  <si>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</si>
  <si>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</si>
  <si>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</si>
  <si>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</si>
  <si>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</si>
  <si>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</si>
  <si>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</si>
  <si>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</si>
  <si>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</si>
  <si>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</si>
  <si>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</si>
  <si>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</si>
  <si>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</si>
  <si>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</si>
  <si>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</si>
  <si>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</si>
  <si>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</si>
  <si>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</si>
  <si>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</si>
  <si>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</si>
  <si>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</si>
  <si>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</si>
  <si>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</si>
  <si>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</si>
  <si>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</si>
  <si>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</si>
  <si>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</si>
  <si>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</si>
  <si>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</si>
  <si>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</si>
  <si>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</si>
  <si>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</si>
  <si>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</si>
  <si>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</si>
  <si>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</si>
  <si>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</si>
  <si>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</si>
  <si>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</si>
  <si>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</si>
  <si>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</si>
  <si>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</si>
  <si>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</si>
  <si>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</si>
  <si>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</si>
  <si>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</si>
  <si>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</si>
  <si>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</si>
  <si>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</si>
  <si>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</si>
  <si>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</si>
  <si>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</si>
  <si>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</si>
  <si>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</si>
  <si>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</si>
  <si>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</si>
  <si>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</si>
  <si>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</si>
  <si>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</si>
  <si>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</si>
  <si>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</si>
  <si>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</si>
  <si>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</si>
  <si>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</si>
  <si>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</si>
  <si>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</si>
  <si>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</si>
  <si>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</si>
  <si>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</si>
  <si>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</si>
  <si>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</si>
  <si>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</si>
  <si>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</si>
  <si>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</si>
  <si>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</si>
  <si>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</si>
  <si>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</si>
  <si>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</si>
  <si>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</si>
  <si>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</si>
  <si>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</si>
  <si>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</si>
  <si>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</si>
  <si>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</si>
  <si>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</si>
  <si>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</si>
  <si>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</si>
  <si>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</si>
  <si>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</si>
  <si>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</si>
  <si>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</si>
  <si>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</si>
  <si>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</si>
  <si>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</si>
  <si>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</si>
  <si>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</si>
  <si>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</si>
  <si>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</si>
  <si>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</si>
  <si>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</si>
  <si>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</si>
  <si>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</si>
  <si>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</si>
  <si>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</si>
  <si>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</si>
  <si>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</si>
  <si>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</si>
  <si>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</si>
  <si>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</si>
  <si>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</si>
  <si>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</si>
  <si>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</si>
  <si>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</si>
  <si>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</si>
  <si>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</si>
  <si>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</si>
  <si>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</si>
  <si>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</si>
  <si>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</si>
  <si>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</si>
  <si>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</si>
  <si>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</si>
  <si>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</si>
  <si>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</si>
  <si>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</si>
  <si>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</si>
  <si>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</si>
  <si>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</si>
  <si>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</si>
  <si>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</si>
  <si>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</si>
  <si>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</si>
  <si>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</si>
  <si>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</si>
  <si>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</si>
  <si>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</si>
  <si>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</si>
  <si>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</si>
  <si>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</si>
  <si>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</si>
  <si>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</si>
  <si>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</si>
  <si>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</si>
  <si>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</si>
  <si>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</si>
  <si>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</si>
  <si>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</si>
  <si>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</si>
  <si>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</si>
  <si>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</si>
  <si>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</si>
  <si>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</si>
  <si>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</si>
  <si>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</si>
  <si>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</si>
  <si>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</si>
  <si>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</si>
  <si>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</si>
  <si>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</si>
  <si>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</si>
  <si>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</si>
  <si>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</si>
  <si>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</si>
  <si>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</si>
  <si>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</si>
  <si>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</si>
  <si>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</si>
  <si>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</si>
  <si>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</si>
  <si>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</si>
  <si>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</si>
  <si>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</si>
  <si>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</si>
  <si>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</si>
  <si>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</si>
  <si>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</si>
  <si>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</si>
  <si>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</si>
  <si>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</si>
  <si>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</si>
  <si>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</si>
  <si>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</si>
  <si>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</si>
  <si>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</si>
  <si>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</si>
  <si>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</si>
  <si>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</si>
  <si>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</si>
  <si>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</si>
  <si>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</si>
  <si>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</si>
  <si>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</si>
  <si>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</si>
  <si>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</si>
  <si>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</si>
  <si>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</si>
  <si>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</si>
  <si>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</si>
  <si>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</si>
  <si>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</si>
  <si>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</si>
  <si>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</si>
  <si>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</si>
  <si>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</si>
  <si>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</si>
  <si>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</si>
  <si>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</si>
  <si>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</si>
  <si>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</si>
  <si>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</si>
  <si>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</si>
  <si>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</si>
  <si>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</si>
  <si>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</si>
  <si>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</si>
  <si>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</si>
  <si>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</si>
  <si>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</si>
  <si>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</si>
  <si>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</si>
  <si>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</si>
  <si>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</si>
  <si>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</si>
  <si>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</si>
  <si>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</si>
  <si>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</si>
  <si>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</si>
  <si>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</si>
  <si>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</si>
  <si>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</si>
  <si>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</si>
  <si>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</si>
  <si>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</si>
  <si>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</si>
  <si>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</si>
  <si>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</si>
  <si>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</si>
  <si>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</si>
  <si>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</si>
  <si>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</si>
  <si>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</si>
  <si>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</si>
  <si>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</si>
  <si>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</si>
  <si>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</si>
  <si>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</si>
  <si>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</si>
  <si>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</si>
  <si>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</si>
  <si>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</si>
  <si>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</si>
  <si>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</si>
  <si>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</si>
  <si>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</si>
  <si>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</si>
  <si>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</si>
  <si>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</si>
  <si>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</si>
  <si>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</si>
  <si>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</si>
  <si>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</si>
  <si>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</si>
  <si>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</si>
  <si>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</si>
  <si>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</si>
  <si>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</si>
  <si>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</si>
  <si>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</si>
  <si>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</si>
  <si>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</si>
  <si>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</si>
  <si>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</si>
  <si>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</si>
  <si>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</si>
  <si>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</si>
  <si>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</si>
  <si>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</si>
  <si>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</si>
  <si>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</si>
  <si>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</si>
  <si>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</si>
  <si>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</si>
  <si>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</si>
  <si>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</si>
  <si>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</si>
  <si>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</si>
  <si>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</si>
  <si>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</si>
  <si>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</si>
  <si>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</si>
  <si>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</si>
  <si>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</si>
  <si>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</si>
  <si>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</si>
  <si>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</si>
  <si>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</si>
  <si>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</si>
  <si>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</si>
  <si>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</si>
  <si>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</si>
  <si>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</si>
  <si>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</si>
  <si>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</si>
  <si>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</si>
  <si>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</si>
  <si>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</si>
  <si>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</si>
  <si>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</si>
  <si>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</si>
  <si>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</si>
  <si>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</si>
  <si>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</si>
  <si>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</si>
  <si>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</si>
  <si>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</si>
  <si>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</si>
  <si>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</si>
  <si>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</si>
  <si>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</si>
  <si>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</si>
  <si>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</si>
  <si>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</si>
  <si>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</si>
  <si>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</si>
  <si>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</si>
  <si>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</si>
  <si>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</si>
  <si>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</si>
  <si>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</si>
  <si>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</si>
  <si>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</si>
  <si>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</si>
  <si>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</si>
  <si>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</si>
  <si>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</si>
  <si>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</si>
  <si>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</si>
  <si>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</si>
  <si>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</si>
  <si>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</si>
  <si>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</si>
  <si>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</si>
  <si>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</si>
  <si>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</si>
  <si>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</si>
  <si>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</si>
  <si>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</si>
  <si>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</si>
  <si>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</si>
  <si>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</si>
  <si>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</si>
  <si>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</si>
  <si>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</si>
  <si>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</si>
  <si>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</si>
  <si>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</si>
  <si>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</si>
  <si>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</si>
  <si>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</si>
  <si>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</si>
  <si>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</si>
  <si>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</si>
  <si>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</si>
  <si>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</si>
  <si>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</si>
  <si>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</si>
  <si>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</si>
  <si>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</si>
  <si>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</si>
  <si>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</si>
  <si>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</si>
  <si>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</si>
  <si>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</si>
  <si>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</si>
  <si>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</si>
  <si>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</si>
  <si>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</si>
  <si>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</si>
  <si>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</si>
  <si>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</si>
  <si>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</si>
  <si>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</si>
  <si>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</si>
  <si>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</si>
  <si>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</si>
  <si>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</si>
  <si>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</si>
  <si>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</si>
  <si>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</si>
  <si>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</si>
  <si>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</si>
  <si>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</si>
  <si>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</si>
  <si>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</si>
  <si>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</si>
  <si>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</si>
  <si>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</si>
  <si>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</si>
  <si>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</si>
  <si>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</si>
  <si>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</si>
  <si>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</si>
  <si>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</si>
  <si>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</si>
  <si>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</si>
  <si>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</si>
  <si>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</si>
  <si>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</si>
  <si>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</si>
  <si>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</si>
  <si>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</si>
  <si>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</si>
  <si>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</si>
  <si>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</si>
  <si>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</si>
  <si>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</si>
  <si>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</si>
  <si>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</si>
  <si>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</si>
  <si>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</si>
  <si>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</si>
  <si>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</si>
  <si>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</si>
  <si>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</si>
  <si>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</si>
  <si>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</si>
  <si>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</si>
  <si>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</si>
  <si>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</si>
  <si>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</si>
  <si>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</si>
  <si>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</si>
  <si>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</si>
  <si>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</si>
  <si>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</si>
  <si>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</si>
  <si>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</si>
  <si>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</si>
  <si>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</si>
  <si>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</si>
  <si>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</si>
  <si>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</si>
  <si>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</si>
  <si>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</si>
  <si>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</si>
  <si>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</si>
  <si>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</si>
  <si>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</si>
  <si>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</si>
  <si>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</si>
  <si>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</si>
  <si>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</si>
  <si>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</si>
  <si>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</si>
  <si>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</si>
  <si>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</si>
  <si>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</si>
  <si>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</si>
  <si>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</si>
  <si>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</si>
  <si>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</si>
  <si>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</si>
  <si>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</si>
  <si>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</si>
  <si>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</si>
  <si>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</si>
  <si>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</si>
  <si>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</si>
  <si>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</si>
  <si>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</si>
  <si>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</si>
  <si>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</si>
  <si>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</si>
  <si>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</si>
  <si>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</si>
  <si>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</si>
  <si>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</si>
  <si>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</si>
  <si>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</si>
  <si>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</si>
  <si>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</si>
  <si>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</si>
  <si>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</si>
  <si>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</si>
  <si>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</si>
  <si>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</si>
  <si>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</si>
  <si>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</si>
  <si>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</si>
  <si>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</si>
  <si>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</si>
  <si>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</si>
  <si>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</si>
  <si>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</si>
  <si>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</si>
  <si>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</si>
  <si>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</si>
  <si>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</si>
  <si>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</si>
  <si>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</si>
  <si>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</si>
  <si>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</si>
  <si>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</si>
  <si>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</si>
  <si>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</si>
  <si>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</si>
  <si>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</si>
  <si>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</si>
  <si>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</si>
  <si>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</si>
  <si>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</si>
  <si>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</si>
  <si>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</si>
  <si>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</si>
  <si>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</si>
  <si>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</si>
  <si>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</si>
  <si>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</si>
  <si>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</si>
  <si>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</si>
  <si>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</si>
  <si>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</si>
  <si>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</si>
  <si>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</si>
  <si>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</si>
  <si>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</si>
  <si>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</si>
  <si>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</si>
  <si>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</si>
  <si>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</si>
  <si>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</si>
  <si>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</si>
  <si>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</si>
  <si>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</si>
  <si>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</si>
  <si>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</si>
  <si>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</si>
  <si>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</si>
  <si>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</si>
  <si>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</si>
  <si>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</si>
  <si>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</si>
  <si>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</si>
  <si>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</si>
  <si>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</si>
  <si>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</si>
  <si>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</si>
  <si>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</si>
  <si>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</si>
  <si>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</si>
  <si>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</si>
  <si>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</si>
  <si>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</si>
  <si>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</si>
  <si>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</si>
  <si>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</si>
  <si>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</si>
  <si>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</si>
  <si>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</si>
  <si>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</si>
  <si>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</si>
  <si>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</si>
  <si>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</si>
  <si>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</si>
  <si>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</si>
  <si>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</si>
  <si>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</si>
  <si>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</si>
  <si>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</si>
  <si>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</si>
  <si>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</si>
  <si>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</si>
  <si>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</si>
  <si>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</si>
  <si>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</si>
  <si>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</si>
  <si>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</si>
  <si>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</si>
  <si>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</si>
  <si>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</si>
  <si>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</si>
  <si>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</si>
  <si>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</si>
  <si>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</si>
  <si>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</si>
  <si>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</si>
  <si>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</si>
  <si>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</si>
  <si>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</si>
  <si>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</si>
  <si>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</si>
  <si>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</si>
  <si>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</si>
  <si>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</si>
  <si>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</si>
  <si>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</si>
  <si>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</si>
  <si>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</si>
  <si>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</si>
  <si>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</si>
  <si>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</si>
  <si>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</si>
  <si>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</si>
  <si>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</si>
  <si>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</si>
  <si>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</si>
  <si>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</si>
  <si>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</si>
  <si>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</si>
  <si>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</si>
  <si>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</si>
  <si>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</si>
  <si>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</si>
  <si>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</si>
  <si>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</si>
  <si>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</si>
  <si>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</si>
  <si>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</si>
  <si>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</si>
  <si>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</si>
  <si>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</si>
  <si>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</si>
  <si>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</si>
  <si>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</si>
  <si>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</si>
  <si>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</si>
  <si>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</si>
  <si>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</si>
  <si>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</si>
  <si>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</si>
  <si>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</si>
  <si>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</si>
  <si>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</si>
  <si>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</si>
  <si>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</si>
  <si>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</si>
  <si>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</si>
  <si>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</si>
  <si>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</si>
  <si>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</si>
  <si>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</si>
  <si>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</si>
  <si>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</si>
  <si>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</si>
  <si>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</si>
  <si>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</si>
  <si>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</si>
  <si>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</si>
  <si>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</si>
  <si>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</si>
  <si>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</si>
  <si>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</si>
  <si>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</si>
  <si>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</si>
  <si>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</si>
  <si>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</si>
  <si>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</si>
  <si>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</si>
  <si>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</si>
  <si>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</si>
  <si>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</si>
  <si>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</si>
  <si>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</si>
  <si>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</si>
  <si>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</si>
  <si>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</si>
  <si>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</si>
  <si>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</si>
  <si>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</si>
  <si>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</si>
  <si>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</si>
  <si>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</si>
  <si>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</si>
  <si>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</si>
  <si>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</si>
  <si>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</si>
  <si>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</si>
  <si>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</si>
  <si>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</si>
  <si>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</si>
  <si>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</si>
  <si>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</si>
  <si>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</si>
  <si>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</si>
  <si>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</si>
  <si>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</si>
  <si>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</si>
  <si>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</si>
  <si>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</si>
  <si>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</si>
  <si>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</si>
  <si>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</si>
  <si>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</si>
  <si>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</si>
  <si>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</si>
  <si>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</si>
  <si>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</si>
  <si>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</si>
  <si>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</si>
  <si>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</si>
  <si>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</si>
  <si>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</si>
  <si>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</si>
  <si>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</si>
  <si>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</si>
  <si>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</si>
  <si>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</si>
  <si>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</si>
  <si>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</si>
  <si>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</si>
  <si>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</si>
  <si>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</si>
  <si>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</si>
  <si>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</si>
  <si>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</si>
  <si>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</si>
  <si>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</si>
  <si>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</si>
  <si>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</si>
  <si>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</si>
  <si>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</si>
  <si>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</si>
  <si>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</si>
  <si>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</si>
  <si>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</si>
  <si>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</si>
  <si>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</si>
  <si>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</si>
  <si>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</si>
  <si>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</si>
  <si>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</si>
  <si>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</si>
  <si>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</si>
  <si>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</si>
  <si>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</si>
  <si>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</si>
  <si>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</si>
  <si>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</si>
  <si>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</si>
  <si>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</si>
  <si>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</si>
  <si>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</si>
  <si>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</si>
  <si>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</si>
  <si>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</si>
  <si>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</si>
  <si>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</si>
  <si>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</si>
  <si>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</si>
  <si>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</si>
  <si>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</si>
  <si>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</si>
  <si>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</si>
  <si>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</si>
  <si>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</si>
  <si>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</si>
  <si>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</si>
  <si>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</si>
  <si>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</si>
  <si>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</si>
  <si>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</si>
  <si>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</si>
  <si>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</si>
  <si>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</si>
  <si>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</si>
  <si>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</si>
  <si>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</si>
  <si>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</si>
  <si>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</si>
  <si>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</si>
  <si>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</si>
  <si>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</si>
  <si>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</si>
  <si>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</si>
  <si>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</si>
  <si>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</si>
  <si>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</si>
  <si>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</si>
  <si>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</si>
  <si>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</si>
  <si>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</si>
  <si>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</si>
  <si>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</si>
  <si>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</si>
  <si>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</si>
  <si>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</si>
  <si>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</si>
  <si>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</si>
  <si>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</si>
  <si>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</si>
  <si>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</si>
  <si>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</si>
  <si>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</si>
  <si>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</si>
  <si>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</si>
  <si>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</si>
  <si>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</si>
  <si>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</si>
  <si>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</si>
  <si>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</si>
  <si>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</si>
  <si>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</si>
  <si>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</si>
  <si>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</si>
  <si>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</si>
  <si>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</si>
  <si>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</si>
  <si>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</si>
  <si>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</si>
  <si>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</si>
  <si>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</si>
  <si>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</si>
  <si>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</si>
  <si>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</si>
  <si>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</si>
  <si>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</si>
  <si>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</si>
  <si>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</si>
  <si>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</si>
  <si>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</si>
  <si>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</si>
  <si>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</si>
  <si>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</si>
  <si>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</si>
  <si>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</si>
  <si>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</si>
  <si>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</si>
  <si>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</si>
  <si>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</si>
  <si>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</si>
  <si>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</si>
  <si>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</si>
  <si>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</si>
  <si>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</si>
  <si>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</si>
  <si>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</si>
  <si>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</si>
  <si>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</si>
  <si>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</si>
  <si>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</si>
  <si>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</si>
  <si>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</si>
  <si>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</si>
  <si>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</si>
  <si>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</si>
  <si>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</si>
  <si>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</si>
  <si>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</si>
  <si>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</si>
  <si>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</si>
  <si>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</si>
  <si>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</si>
  <si>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</si>
  <si>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</si>
  <si>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</si>
  <si>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</si>
  <si>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</si>
  <si>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</si>
  <si>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</si>
  <si>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</si>
  <si>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</si>
  <si>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</si>
  <si>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</si>
  <si>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</si>
  <si>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</si>
  <si>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</si>
  <si>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</si>
  <si>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</si>
  <si>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</si>
  <si>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</si>
  <si>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</si>
  <si>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</si>
  <si>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</si>
  <si>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</si>
  <si>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</si>
  <si>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</si>
  <si>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</si>
  <si>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</si>
  <si>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</si>
  <si>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</si>
  <si>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</si>
  <si>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</si>
  <si>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</si>
  <si>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</si>
  <si>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</si>
  <si>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</si>
  <si>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</si>
  <si>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</si>
  <si>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</si>
  <si>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</si>
  <si>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</si>
  <si>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</si>
  <si>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</si>
  <si>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</si>
  <si>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</si>
  <si>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</si>
  <si>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</si>
  <si>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</si>
  <si>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</si>
  <si>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</si>
  <si>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</si>
  <si>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</si>
  <si>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</si>
  <si>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</si>
  <si>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</si>
  <si>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</si>
  <si>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</si>
  <si>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</si>
  <si>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</si>
  <si>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</si>
  <si>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</si>
  <si>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</si>
  <si>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</si>
  <si>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</si>
  <si>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</si>
  <si>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</si>
  <si>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</si>
  <si>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</si>
  <si>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</si>
  <si>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</si>
  <si>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</si>
  <si>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</si>
  <si>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</si>
  <si>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</si>
  <si>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</si>
  <si>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</si>
  <si>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</si>
  <si>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</si>
  <si>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</si>
  <si>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</si>
  <si>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</si>
  <si>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</si>
  <si>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</si>
  <si>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</si>
  <si>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</si>
  <si>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</si>
  <si>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</si>
  <si>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</si>
  <si>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</si>
  <si>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</si>
  <si>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</si>
  <si>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</si>
  <si>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</si>
  <si>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</si>
  <si>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</si>
  <si>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</si>
  <si>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</si>
  <si>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</si>
  <si>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</si>
  <si>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</si>
  <si>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</si>
  <si>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</si>
  <si>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</si>
  <si>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</si>
  <si>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</si>
  <si>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</si>
  <si>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</si>
  <si>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</si>
  <si>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</si>
  <si>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</si>
  <si>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</si>
  <si>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</si>
  <si>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</si>
  <si>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</si>
  <si>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</si>
  <si>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</si>
  <si>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</si>
  <si>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</si>
  <si>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</si>
  <si>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</si>
  <si>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</si>
  <si>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</si>
  <si>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</si>
  <si>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</si>
  <si>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</si>
  <si>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</si>
  <si>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</si>
  <si>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</si>
  <si>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</si>
  <si>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</si>
  <si>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</si>
  <si>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</si>
  <si>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</si>
  <si>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</si>
  <si>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</si>
  <si>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</si>
  <si>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</si>
  <si>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</si>
  <si>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</si>
  <si>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</si>
  <si>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</si>
  <si>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</si>
  <si>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</si>
  <si>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</si>
  <si>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</si>
  <si>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</si>
  <si>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</si>
  <si>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</si>
  <si>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</si>
  <si>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</si>
  <si>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</si>
  <si>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</si>
  <si>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</si>
  <si>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</si>
  <si>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</si>
  <si>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</si>
  <si>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</si>
  <si>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</si>
  <si>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</si>
  <si>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</si>
  <si>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</si>
  <si>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</si>
  <si>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</si>
  <si>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</si>
  <si>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</si>
  <si>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</si>
  <si>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</si>
  <si>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</si>
  <si>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</si>
  <si>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</si>
  <si>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</si>
  <si>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</si>
  <si>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</si>
  <si>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</si>
  <si>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</si>
  <si>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</si>
  <si>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</si>
  <si>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</si>
  <si>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</si>
  <si>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</si>
  <si>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</si>
  <si>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</si>
  <si>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</si>
  <si>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</si>
  <si>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</si>
  <si>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</si>
  <si>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</si>
  <si>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</si>
  <si>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</si>
  <si>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</si>
  <si>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</si>
  <si>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</si>
  <si>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</si>
  <si>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</si>
  <si>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</si>
  <si>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</si>
  <si>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</si>
  <si>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</si>
  <si>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</si>
  <si>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</si>
  <si>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</si>
  <si>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</si>
  <si>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</si>
  <si>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</si>
  <si>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</si>
  <si>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</si>
  <si>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</si>
  <si>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</si>
  <si>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</si>
  <si>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</si>
  <si>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</si>
  <si>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</si>
  <si>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</si>
  <si>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</si>
  <si>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</si>
  <si>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</si>
  <si>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</si>
  <si>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</si>
  <si>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</si>
  <si>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</si>
  <si>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</si>
  <si>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</si>
  <si>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</si>
  <si>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</si>
  <si>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</si>
  <si>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</si>
  <si>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</si>
  <si>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</si>
  <si>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</si>
  <si>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</si>
  <si>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</si>
  <si>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</si>
  <si>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</si>
  <si>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</si>
  <si>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</si>
  <si>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</si>
  <si>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</si>
  <si>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</si>
  <si>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</si>
  <si>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</si>
  <si>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</si>
  <si>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</si>
  <si>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</si>
  <si>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</si>
  <si>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</si>
  <si>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</si>
  <si>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</si>
  <si>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</si>
  <si>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</si>
  <si>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</si>
  <si>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</si>
  <si>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</si>
  <si>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</si>
  <si>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</si>
  <si>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</si>
  <si>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</si>
  <si>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</si>
  <si>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</si>
  <si>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</si>
  <si>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</si>
  <si>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</si>
  <si>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</si>
  <si>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</si>
  <si>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</si>
  <si>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</si>
  <si>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</si>
  <si>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</si>
  <si>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</si>
  <si>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</si>
  <si>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</si>
  <si>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</si>
  <si>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</si>
  <si>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</si>
  <si>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</si>
  <si>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</si>
  <si>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</si>
  <si>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</si>
  <si>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</si>
  <si>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</si>
  <si>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</si>
  <si>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</si>
  <si>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</si>
  <si>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</si>
  <si>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</si>
  <si>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</si>
  <si>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</si>
  <si>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</si>
  <si>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</si>
  <si>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</si>
  <si>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</si>
  <si>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</si>
  <si>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</si>
  <si>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</si>
  <si>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</si>
  <si>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</si>
  <si>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</si>
  <si>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</si>
  <si>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</si>
  <si>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</si>
  <si>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</si>
  <si>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</si>
  <si>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</si>
  <si>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</si>
  <si>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</si>
  <si>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</si>
  <si>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</si>
  <si>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</si>
  <si>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</si>
  <si>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</si>
  <si>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</si>
  <si>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</si>
  <si>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</si>
  <si>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</si>
  <si>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</si>
  <si>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</si>
  <si>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</si>
  <si>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</si>
  <si>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</si>
  <si>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</si>
  <si>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</si>
  <si>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</si>
  <si>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</si>
  <si>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</si>
  <si>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</si>
  <si>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</si>
  <si>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</si>
  <si>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</si>
  <si>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</si>
  <si>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</si>
  <si>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</si>
  <si>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</si>
  <si>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</si>
  <si>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</si>
  <si>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</si>
  <si>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</si>
  <si>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</si>
  <si>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</si>
  <si>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</si>
  <si>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</si>
  <si>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</si>
  <si>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</si>
  <si>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</si>
  <si>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</si>
  <si>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</si>
  <si>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</si>
  <si>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</si>
  <si>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</si>
  <si>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</si>
  <si>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</si>
  <si>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</si>
  <si>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</si>
  <si>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</si>
  <si>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</si>
  <si>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</si>
  <si>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</si>
  <si>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</si>
  <si>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</si>
  <si>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</si>
  <si>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</si>
  <si>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</si>
  <si>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</si>
  <si>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</si>
  <si>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</si>
  <si>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</si>
  <si>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</si>
  <si>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</si>
  <si>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</si>
  <si>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</si>
  <si>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</si>
  <si>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</si>
  <si>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</si>
  <si>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</si>
  <si>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</si>
  <si>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</si>
  <si>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</si>
  <si>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</si>
  <si>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</si>
  <si>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</si>
  <si>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</si>
  <si>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</si>
  <si>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</si>
  <si>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</si>
  <si>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</si>
  <si>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</si>
  <si>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</si>
  <si>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</si>
  <si>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</si>
  <si>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</si>
  <si>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</si>
  <si>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</si>
  <si>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</si>
  <si>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</si>
  <si>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</si>
  <si>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</si>
  <si>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</si>
  <si>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</si>
  <si>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</si>
  <si>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</si>
  <si>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</si>
  <si>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</si>
  <si>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</si>
  <si>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</si>
  <si>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</si>
  <si>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</si>
  <si>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</si>
  <si>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</si>
  <si>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</si>
  <si>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</si>
  <si>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</si>
  <si>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</si>
  <si>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</si>
  <si>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</si>
  <si>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</si>
  <si>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</si>
  <si>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</si>
  <si>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</si>
  <si>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</si>
  <si>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</si>
  <si>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</si>
  <si>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</si>
  <si>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</si>
  <si>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</si>
  <si>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</si>
  <si>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</si>
  <si>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</si>
  <si>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</si>
  <si>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</si>
  <si>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</si>
  <si>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</si>
  <si>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</si>
  <si>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</si>
  <si>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</si>
  <si>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</si>
  <si>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</si>
  <si>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</si>
  <si>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</si>
  <si>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</si>
  <si>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</si>
  <si>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</si>
  <si>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</si>
  <si>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</si>
  <si>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</si>
  <si>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</si>
  <si>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</si>
  <si>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</si>
  <si>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</si>
  <si>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</si>
  <si>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</si>
  <si>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</si>
  <si>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</si>
  <si>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</si>
  <si>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</si>
  <si>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</si>
  <si>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</si>
  <si>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</si>
  <si>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</si>
  <si>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</si>
  <si>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</si>
  <si>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</si>
  <si>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</si>
  <si>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</si>
  <si>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</si>
  <si>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</si>
  <si>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</si>
  <si>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</si>
  <si>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</si>
  <si>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</si>
  <si>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</si>
  <si>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</si>
  <si>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</si>
  <si>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</si>
  <si>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</si>
  <si>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</si>
  <si>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</si>
  <si>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</si>
  <si>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</si>
  <si>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</si>
  <si>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</si>
  <si>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</si>
  <si>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</si>
  <si>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</si>
  <si>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</si>
  <si>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</si>
  <si>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</si>
  <si>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</si>
  <si>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</si>
  <si>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</si>
  <si>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</si>
  <si>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</si>
  <si>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</si>
  <si>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</si>
  <si>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</si>
  <si>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</si>
  <si>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</si>
  <si>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</si>
  <si>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</si>
  <si>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</si>
  <si>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</si>
  <si>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</si>
  <si>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</si>
  <si>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</si>
  <si>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</si>
  <si>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</si>
  <si>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</si>
  <si>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</si>
  <si>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</si>
  <si>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</si>
  <si>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</si>
  <si>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</si>
  <si>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</si>
  <si>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</si>
  <si>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</si>
  <si>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</si>
  <si>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</si>
  <si>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</si>
  <si>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</si>
  <si>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</si>
  <si>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</si>
  <si>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</si>
  <si>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</si>
  <si>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</si>
  <si>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</si>
  <si>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</si>
  <si>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</si>
  <si>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</si>
  <si>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</si>
  <si>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</si>
  <si>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</si>
  <si>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</si>
  <si>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</si>
  <si>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</si>
  <si>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</si>
  <si>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</si>
  <si>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</si>
  <si>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</si>
  <si>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</si>
  <si>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</si>
  <si>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</si>
  <si>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</si>
  <si>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</si>
  <si>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</si>
  <si>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</si>
  <si>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</si>
  <si>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</si>
  <si>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</si>
  <si>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</si>
  <si>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</si>
  <si>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</si>
  <si>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</si>
  <si>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</si>
  <si>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</si>
  <si>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</si>
  <si>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</si>
  <si>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</si>
  <si>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</si>
  <si>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</si>
  <si>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</si>
  <si>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</si>
  <si>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</si>
  <si>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</si>
  <si>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</si>
  <si>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</si>
  <si>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</si>
  <si>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</si>
  <si>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</si>
  <si>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</si>
  <si>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</si>
  <si>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</si>
  <si>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</si>
  <si>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</si>
  <si>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</si>
  <si>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</si>
  <si>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</si>
  <si>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</si>
  <si>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</si>
  <si>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</si>
  <si>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</si>
  <si>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</si>
  <si>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</si>
  <si>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</si>
  <si>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</si>
  <si>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</si>
  <si>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</si>
  <si>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</si>
  <si>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</si>
  <si>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</si>
  <si>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</si>
  <si>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</si>
  <si>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</si>
  <si>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</si>
  <si>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</si>
  <si>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</si>
  <si>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</si>
  <si>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</si>
  <si>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</si>
  <si>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</si>
  <si>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</si>
  <si>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</si>
  <si>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</si>
  <si>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</si>
  <si>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</si>
  <si>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</si>
  <si>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</si>
  <si>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</si>
  <si>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</si>
  <si>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</si>
  <si>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</si>
  <si>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</si>
  <si>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</si>
  <si>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</si>
  <si>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</si>
  <si>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</si>
  <si>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</si>
  <si>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</si>
  <si>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</si>
  <si>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</si>
  <si>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</si>
  <si>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</si>
  <si>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</si>
  <si>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</si>
  <si>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</si>
  <si>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</si>
  <si>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</si>
  <si>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</si>
  <si>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</si>
  <si>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</si>
  <si>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</si>
  <si>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</si>
  <si>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</si>
  <si>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</si>
  <si>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</si>
  <si>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</si>
  <si>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</si>
  <si>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</si>
  <si>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</si>
  <si>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</si>
  <si>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</si>
  <si>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</si>
  <si>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</si>
  <si>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</si>
  <si>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</si>
  <si>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</si>
  <si>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</si>
  <si>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</si>
  <si>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</si>
  <si>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</si>
  <si>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</si>
  <si>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</si>
  <si>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</si>
  <si>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</si>
  <si>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</si>
  <si>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</si>
  <si>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</si>
  <si>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</si>
  <si>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</si>
  <si>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</si>
  <si>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</si>
  <si>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</si>
  <si>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</si>
  <si>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</si>
  <si>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</si>
  <si>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</si>
  <si>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</si>
  <si>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</si>
  <si>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</si>
  <si>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</si>
  <si>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</si>
  <si>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</si>
  <si>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</si>
  <si>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</si>
  <si>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</si>
  <si>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</si>
  <si>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</si>
  <si>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</si>
  <si>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</si>
  <si>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</si>
  <si>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</si>
  <si>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</si>
  <si>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</si>
  <si>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</si>
  <si>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</si>
  <si>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</si>
  <si>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</si>
  <si>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</si>
  <si>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</si>
  <si>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</si>
  <si>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</si>
  <si>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</si>
  <si>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</si>
  <si>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</si>
  <si>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</si>
  <si>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</si>
  <si>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</si>
  <si>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</si>
  <si>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</si>
  <si>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</si>
  <si>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</si>
  <si>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</si>
  <si>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</si>
  <si>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</si>
  <si>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</si>
  <si>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</si>
  <si>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</si>
  <si>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</si>
  <si>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</si>
  <si>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</si>
  <si>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</si>
  <si>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</si>
  <si>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</si>
  <si>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</si>
  <si>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</si>
  <si>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</si>
  <si>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</si>
  <si>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</si>
  <si>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</si>
  <si>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</si>
  <si>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</si>
  <si>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</si>
  <si>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</si>
  <si>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</si>
  <si>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</si>
  <si>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</si>
  <si>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</si>
  <si>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</si>
  <si>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</si>
  <si>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</si>
  <si>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</si>
  <si>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</si>
  <si>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</si>
  <si>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</si>
  <si>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</si>
  <si>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</si>
  <si>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</si>
  <si>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</si>
  <si>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</si>
  <si>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</si>
  <si>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</si>
  <si>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</si>
  <si>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</si>
  <si>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</si>
  <si>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</si>
  <si>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</si>
  <si>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</si>
  <si>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</si>
  <si>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</si>
  <si>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</si>
  <si>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</si>
  <si>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</si>
  <si>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</si>
  <si>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</si>
  <si>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</si>
  <si>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</si>
  <si>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</si>
  <si>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</si>
  <si>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</si>
  <si>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</si>
  <si>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</si>
  <si>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</si>
  <si>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</si>
  <si>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</si>
  <si>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</si>
  <si>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</si>
  <si>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</si>
  <si>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</si>
  <si>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</si>
  <si>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</si>
  <si>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</si>
  <si>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</si>
  <si>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</si>
  <si>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</si>
  <si>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</si>
  <si>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</si>
  <si>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</si>
  <si>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</si>
  <si>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</si>
  <si>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</si>
  <si>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</si>
  <si>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</si>
  <si>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</si>
  <si>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</si>
  <si>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</si>
  <si>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</si>
  <si>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</si>
  <si>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</si>
  <si>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</si>
  <si>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</si>
  <si>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</si>
  <si>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</si>
  <si>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</si>
  <si>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</si>
  <si>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</si>
  <si>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</si>
  <si>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</si>
  <si>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</si>
  <si>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</si>
  <si>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</si>
  <si>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</si>
  <si>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</si>
  <si>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</si>
  <si>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</si>
  <si>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</si>
  <si>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</si>
  <si>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</si>
  <si>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</si>
  <si>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</si>
  <si>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</si>
  <si>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</si>
  <si>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</si>
  <si>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</si>
  <si>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</si>
  <si>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</si>
  <si>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</si>
  <si>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</si>
  <si>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</si>
  <si>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</si>
  <si>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</si>
  <si>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</si>
  <si>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</si>
  <si>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</si>
  <si>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</si>
  <si>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</si>
  <si>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</si>
  <si>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</si>
  <si>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</si>
  <si>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</si>
  <si>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</si>
  <si>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</si>
  <si>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</si>
  <si>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</si>
  <si>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</si>
  <si>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</si>
  <si>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</si>
  <si>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</si>
  <si>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</si>
  <si>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</si>
  <si>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</si>
  <si>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</si>
  <si>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</si>
  <si>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</si>
  <si>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</si>
  <si>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</si>
  <si>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</si>
  <si>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</si>
  <si>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</si>
  <si>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</si>
  <si>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</si>
  <si>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</si>
  <si>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</si>
  <si>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</si>
  <si>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</si>
  <si>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</si>
  <si>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</si>
  <si>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</si>
  <si>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</si>
  <si>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</si>
  <si>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</si>
  <si>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</si>
  <si>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</si>
  <si>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</si>
  <si>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</si>
  <si>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</si>
  <si>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</si>
  <si>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</si>
  <si>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</si>
  <si>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</si>
  <si>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</si>
  <si>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</si>
  <si>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</si>
  <si>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</si>
  <si>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</si>
  <si>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</si>
  <si>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</si>
  <si>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</si>
  <si>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</si>
  <si>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</si>
  <si>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</si>
  <si>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</si>
  <si>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</si>
  <si>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</si>
  <si>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</si>
  <si>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</si>
  <si>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</si>
  <si>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</si>
  <si>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</si>
  <si>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</si>
  <si>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</si>
  <si>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</si>
  <si>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</si>
  <si>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</si>
  <si>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</si>
  <si>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</si>
  <si>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</si>
  <si>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</si>
  <si>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</si>
  <si>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</si>
  <si>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</si>
  <si>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</si>
  <si>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</si>
  <si>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</si>
  <si>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</si>
  <si>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</si>
  <si>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</si>
  <si>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</si>
  <si>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</si>
  <si>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</si>
  <si>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</si>
  <si>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</si>
  <si>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</si>
  <si>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</si>
  <si>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</si>
  <si>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</si>
  <si>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</si>
  <si>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</si>
  <si>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</si>
  <si>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</si>
  <si>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</si>
  <si>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</si>
  <si>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</si>
  <si>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</si>
  <si>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</si>
  <si>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</si>
  <si>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</si>
  <si>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</si>
  <si>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</si>
  <si>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</si>
  <si>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</si>
  <si>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</si>
  <si>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</si>
  <si>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</si>
  <si>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</si>
  <si>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</si>
  <si>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</si>
  <si>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</si>
  <si>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</si>
  <si>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</si>
  <si>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</si>
  <si>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</si>
  <si>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</si>
  <si>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</si>
  <si>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</si>
  <si>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</si>
  <si>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</si>
  <si>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</si>
  <si>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</si>
  <si>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</si>
  <si>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</si>
  <si>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</si>
  <si>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</si>
  <si>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</si>
  <si>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</si>
  <si>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</si>
  <si>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</si>
  <si>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</si>
  <si>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</si>
  <si>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</si>
  <si>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</si>
  <si>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</si>
  <si>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</si>
  <si>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</si>
  <si>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</si>
  <si>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</si>
  <si>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</si>
  <si>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</si>
  <si>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</si>
  <si>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</si>
  <si>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</si>
  <si>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</si>
  <si>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</si>
  <si>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</si>
  <si>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</si>
  <si>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</si>
  <si>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</si>
  <si>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</si>
  <si>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</si>
  <si>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</si>
  <si>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</si>
  <si>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</si>
  <si>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</si>
  <si>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</si>
  <si>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</si>
  <si>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</si>
  <si>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</si>
  <si>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</si>
  <si>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</si>
  <si>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</si>
  <si>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</si>
  <si>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</si>
  <si>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</si>
  <si>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</si>
  <si>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</si>
  <si>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</si>
  <si>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</si>
  <si>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</si>
  <si>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</si>
  <si>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</si>
  <si>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</si>
  <si>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</si>
  <si>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</si>
  <si>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</si>
  <si>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</si>
  <si>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</si>
  <si>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</si>
  <si>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</si>
  <si>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</si>
  <si>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</si>
  <si>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</si>
  <si>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</si>
  <si>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</si>
  <si>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</si>
  <si>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</si>
  <si>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</si>
  <si>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</si>
  <si>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</si>
  <si>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</si>
  <si>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</si>
  <si>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</si>
  <si>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</si>
  <si>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</si>
  <si>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</si>
  <si>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</si>
  <si>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</si>
  <si>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</si>
  <si>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</si>
  <si>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</si>
  <si>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</si>
  <si>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</si>
  <si>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</si>
  <si>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</si>
  <si>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</si>
  <si>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</si>
  <si>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</si>
  <si>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</si>
  <si>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</si>
  <si>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</si>
  <si>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</si>
  <si>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</si>
  <si>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</si>
  <si>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</si>
  <si>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</si>
  <si>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</si>
  <si>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</si>
  <si>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</si>
  <si>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</si>
  <si>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</si>
  <si>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</si>
  <si>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</si>
  <si>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</si>
  <si>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</si>
  <si>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</si>
  <si>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</si>
  <si>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</si>
  <si>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</si>
  <si>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</si>
  <si>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</si>
  <si>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</si>
  <si>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</si>
  <si>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</si>
  <si>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</si>
  <si>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</si>
  <si>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</si>
  <si>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</si>
  <si>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</si>
  <si>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</si>
  <si>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</si>
  <si>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</si>
  <si>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</si>
  <si>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</si>
  <si>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</si>
  <si>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</si>
  <si>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</si>
  <si>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</si>
  <si>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</si>
  <si>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</si>
  <si>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</si>
  <si>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</si>
  <si>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</si>
  <si>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</si>
  <si>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</si>
  <si>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</si>
  <si>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</si>
  <si>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</si>
  <si>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</si>
  <si>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</si>
  <si>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</si>
  <si>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</si>
  <si>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</si>
  <si>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</si>
  <si>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</si>
  <si>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</si>
  <si>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</si>
  <si>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</si>
  <si>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</si>
  <si>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</si>
  <si>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</si>
  <si>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</si>
  <si>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</si>
  <si>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</si>
  <si>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</si>
  <si>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</si>
  <si>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</si>
  <si>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</si>
  <si>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</si>
  <si>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</si>
  <si>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</si>
  <si>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</si>
  <si>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</si>
  <si>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</si>
  <si>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</si>
  <si>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</si>
  <si>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</si>
  <si>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</si>
  <si>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</si>
  <si>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</si>
  <si>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</si>
  <si>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</si>
  <si>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</si>
  <si>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</si>
  <si>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</si>
  <si>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</si>
  <si>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</si>
  <si>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</si>
  <si>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</si>
  <si>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</si>
  <si>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</si>
  <si>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</si>
  <si>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</si>
  <si>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</si>
  <si>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</si>
  <si>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</si>
  <si>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</si>
  <si>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</si>
  <si>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</si>
  <si>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</si>
  <si>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</si>
  <si>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</si>
  <si>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</si>
  <si>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</si>
  <si>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</si>
  <si>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</si>
  <si>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</si>
  <si>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</si>
  <si>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</si>
  <si>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</si>
  <si>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</si>
  <si>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</si>
  <si>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</si>
  <si>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</si>
  <si>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</si>
  <si>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</si>
  <si>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</si>
  <si>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</si>
  <si>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</si>
  <si>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</si>
  <si>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</si>
  <si>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</si>
  <si>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</si>
  <si>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</si>
  <si>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</si>
  <si>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</si>
  <si>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</si>
  <si>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</si>
  <si>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</si>
  <si>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</si>
  <si>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</si>
  <si>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</si>
  <si>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</si>
  <si>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</si>
  <si>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</si>
  <si>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</si>
  <si>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</si>
  <si>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</si>
  <si>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</si>
  <si>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</si>
  <si>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</si>
  <si>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</si>
  <si>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</si>
  <si>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</si>
  <si>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</si>
  <si>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</si>
  <si>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</si>
  <si>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</si>
  <si>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</si>
  <si>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</si>
  <si>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</si>
  <si>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</si>
  <si>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</si>
  <si>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</si>
  <si>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</si>
  <si>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</si>
  <si>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</si>
  <si>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</si>
  <si>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</si>
  <si>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</si>
  <si>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</si>
  <si>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</si>
  <si>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</si>
  <si>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</si>
  <si>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</si>
  <si>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</si>
  <si>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</si>
  <si>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</si>
  <si>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</si>
  <si>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</si>
  <si>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</si>
  <si>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</si>
  <si>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</si>
  <si>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</si>
  <si>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</si>
  <si>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</si>
  <si>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</si>
  <si>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</si>
  <si>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</si>
  <si>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</si>
  <si>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</si>
  <si>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</si>
  <si>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</si>
  <si>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</si>
  <si>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</si>
  <si>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</si>
  <si>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</si>
  <si>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</si>
  <si>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</si>
  <si>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</si>
  <si>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</si>
  <si>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</si>
  <si>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</si>
  <si>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</si>
  <si>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</si>
  <si>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</si>
  <si>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</si>
  <si>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</si>
  <si>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</si>
  <si>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</si>
  <si>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</si>
  <si>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</si>
  <si>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</si>
  <si>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</si>
  <si>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</si>
  <si>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</si>
  <si>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</si>
  <si>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</si>
  <si>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</si>
  <si>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</si>
  <si>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</si>
  <si>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</si>
  <si>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</si>
  <si>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</si>
  <si>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</si>
  <si>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</si>
  <si>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</si>
  <si>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</si>
  <si>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</si>
  <si>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</si>
  <si>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</si>
  <si>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</si>
  <si>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</si>
  <si>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</si>
  <si>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</si>
  <si>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</si>
  <si>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</si>
  <si>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</si>
  <si>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</si>
  <si>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</si>
  <si>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</si>
  <si>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</si>
  <si>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</si>
  <si>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</si>
  <si>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</si>
  <si>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</si>
  <si>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</si>
  <si>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</si>
  <si>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</si>
  <si>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</si>
  <si>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</si>
  <si>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</si>
  <si>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</si>
  <si>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</si>
  <si>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</si>
  <si>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</si>
  <si>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</si>
  <si>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</si>
  <si>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</si>
  <si>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</si>
  <si>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</si>
  <si>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</si>
  <si>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</si>
  <si>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</si>
  <si>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</si>
  <si>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</si>
  <si>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</si>
  <si>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</si>
  <si>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</si>
  <si>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</si>
  <si>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</si>
  <si>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</si>
  <si>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</si>
  <si>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</si>
  <si>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</si>
  <si>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</si>
  <si>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</si>
  <si>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</si>
  <si>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</si>
  <si>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</si>
  <si>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</si>
  <si>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</si>
  <si>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</si>
  <si>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</si>
  <si>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</si>
  <si>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</si>
  <si>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</si>
  <si>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</si>
  <si>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</si>
  <si>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</si>
  <si>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</si>
  <si>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</si>
  <si>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</si>
  <si>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</si>
  <si>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</si>
  <si>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</si>
  <si>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</si>
  <si>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</si>
  <si>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</si>
  <si>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</si>
  <si>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</si>
  <si>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</si>
  <si>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</si>
  <si>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</si>
  <si>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</si>
  <si>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</si>
  <si>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</si>
  <si>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</si>
  <si>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</si>
  <si>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</si>
  <si>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</si>
  <si>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</si>
  <si>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</si>
  <si>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</si>
  <si>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</si>
  <si>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</si>
  <si>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</si>
  <si>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</si>
  <si>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</si>
  <si>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</si>
  <si>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</si>
  <si>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</si>
  <si>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</si>
  <si>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</si>
  <si>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</si>
  <si>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</si>
  <si>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</si>
  <si>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</si>
  <si>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</si>
  <si>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</si>
  <si>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</si>
  <si>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</si>
  <si>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</si>
  <si>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</si>
  <si>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</si>
  <si>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</si>
  <si>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</si>
  <si>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</si>
  <si>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</si>
  <si>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</si>
  <si>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</si>
  <si>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</si>
  <si>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</si>
  <si>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</si>
  <si>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</si>
  <si>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</si>
  <si>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</si>
  <si>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</si>
  <si>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</si>
  <si>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</si>
  <si>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</si>
  <si>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</si>
  <si>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</si>
  <si>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</si>
  <si>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</si>
  <si>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</si>
  <si>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</si>
  <si>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</si>
  <si>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</si>
  <si>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</si>
  <si>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</si>
  <si>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</si>
  <si>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</si>
  <si>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</si>
  <si>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</si>
  <si>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</si>
  <si>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</si>
  <si>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</si>
  <si>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</si>
  <si>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</si>
  <si>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</si>
  <si>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</si>
  <si>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</si>
  <si>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</si>
  <si>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</si>
  <si>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</si>
  <si>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</si>
  <si>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</si>
  <si>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</si>
  <si>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</si>
  <si>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</si>
  <si>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</si>
  <si>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</si>
  <si>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</si>
  <si>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</si>
  <si>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</si>
  <si>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</si>
  <si>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</si>
  <si>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</si>
  <si>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</si>
  <si>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</si>
  <si>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</si>
  <si>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</si>
  <si>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</si>
  <si>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</si>
  <si>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</si>
  <si>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</si>
  <si>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</si>
  <si>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</si>
  <si>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</si>
  <si>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</si>
  <si>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</si>
  <si>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</si>
  <si>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</si>
  <si>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</si>
  <si>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</si>
  <si>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</si>
  <si>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</si>
  <si>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</si>
  <si>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</si>
  <si>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</si>
  <si>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</si>
  <si>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</si>
  <si>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</si>
  <si>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</si>
  <si>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</si>
  <si>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</si>
  <si>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</si>
  <si>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</si>
  <si>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</si>
  <si>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</si>
  <si>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</si>
  <si>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</si>
  <si>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</si>
  <si>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</si>
  <si>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</si>
  <si>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</si>
  <si>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</si>
  <si>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</si>
  <si>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</si>
  <si>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</si>
  <si>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</si>
  <si>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</si>
  <si>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</si>
  <si>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</si>
  <si>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</si>
  <si>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</si>
  <si>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</si>
  <si>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</si>
  <si>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</si>
  <si>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</si>
  <si>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</si>
  <si>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</si>
  <si>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</si>
  <si>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</si>
  <si>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</si>
  <si>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</si>
  <si>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</si>
  <si>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</si>
  <si>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</si>
  <si>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</si>
  <si>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</si>
  <si>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</si>
  <si>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</si>
  <si>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</si>
  <si>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</si>
  <si>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</si>
  <si>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</si>
  <si>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</si>
  <si>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</si>
  <si>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</si>
  <si>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</si>
  <si>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</si>
  <si>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</si>
  <si>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</si>
  <si>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</si>
  <si>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</si>
  <si>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</si>
  <si>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</si>
  <si>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</si>
  <si>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</si>
  <si>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</si>
  <si>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</si>
  <si>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</si>
  <si>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</si>
  <si>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</si>
  <si>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</si>
  <si>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</si>
  <si>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</si>
  <si>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</si>
  <si>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</si>
  <si>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</si>
  <si>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</si>
  <si>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</si>
  <si>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</si>
  <si>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</si>
  <si>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</si>
  <si>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</si>
  <si>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</si>
  <si>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</si>
  <si>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</si>
  <si>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</si>
  <si>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</si>
  <si>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</si>
  <si>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</si>
  <si>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</si>
  <si>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</si>
  <si>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</si>
  <si>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</si>
  <si>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</si>
  <si>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</si>
  <si>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</si>
  <si>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</si>
  <si>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</si>
  <si>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</si>
  <si>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</si>
  <si>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</si>
  <si>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</si>
  <si>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</si>
  <si>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</si>
  <si>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</si>
  <si>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</si>
  <si>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</si>
  <si>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</si>
  <si>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</si>
  <si>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</si>
  <si>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</si>
  <si>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</si>
  <si>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</si>
  <si>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</si>
  <si>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</si>
  <si>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</si>
  <si>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</si>
  <si>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</si>
  <si>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</si>
  <si>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</si>
  <si>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</si>
  <si>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</si>
  <si>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</si>
  <si>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</si>
  <si>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</si>
  <si>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</si>
  <si>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</si>
  <si>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</si>
  <si>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</si>
  <si>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</si>
  <si>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</si>
  <si>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</si>
  <si>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</si>
  <si>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</si>
  <si>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</si>
  <si>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</si>
  <si>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</si>
  <si>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</si>
  <si>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</si>
  <si>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</si>
  <si>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</si>
  <si>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</si>
  <si>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</si>
  <si>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</si>
  <si>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</si>
  <si>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</si>
  <si>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</si>
  <si>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</si>
  <si>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</si>
  <si>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</si>
  <si>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</si>
  <si>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</si>
  <si>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</si>
  <si>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</si>
  <si>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</si>
  <si>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</si>
  <si>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</si>
  <si>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</si>
  <si>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</si>
  <si>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</si>
  <si>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</si>
  <si>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</si>
  <si>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</si>
  <si>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</si>
  <si>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</si>
  <si>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</si>
  <si>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</si>
  <si>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</si>
  <si>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</si>
  <si>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</si>
  <si>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</si>
  <si>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</si>
  <si>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</si>
  <si>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</si>
  <si>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</si>
  <si>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</si>
  <si>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</si>
  <si>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</si>
  <si>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</si>
  <si>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</si>
  <si>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</si>
  <si>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</si>
  <si>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</si>
  <si>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</si>
  <si>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</si>
  <si>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</si>
  <si>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</si>
  <si>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</si>
  <si>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</si>
  <si>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</si>
  <si>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</si>
  <si>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</si>
  <si>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</si>
  <si>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</si>
  <si>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</si>
  <si>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</si>
  <si>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</si>
  <si>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</si>
  <si>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</si>
  <si>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</si>
  <si>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</si>
  <si>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</si>
  <si>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</si>
  <si>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</si>
  <si>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</si>
  <si>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</si>
  <si>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</si>
  <si>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</si>
  <si>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</si>
  <si>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</si>
  <si>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</si>
  <si>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</si>
  <si>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</si>
  <si>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</si>
  <si>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</si>
  <si>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</si>
  <si>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</si>
  <si>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</si>
  <si>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</si>
  <si>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</si>
  <si>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</si>
  <si>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</si>
  <si>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</si>
  <si>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</si>
  <si>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</si>
  <si>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</si>
  <si>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</si>
  <si>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</si>
  <si>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</si>
  <si>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</si>
  <si>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</si>
  <si>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</si>
  <si>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</si>
  <si>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</si>
  <si>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</si>
  <si>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</si>
  <si>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</si>
  <si>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</si>
  <si>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</si>
  <si>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</si>
  <si>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</si>
  <si>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</si>
  <si>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</si>
  <si>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</si>
  <si>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</si>
  <si>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</si>
  <si>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</si>
  <si>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</si>
  <si>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</si>
  <si>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</si>
  <si>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</si>
  <si>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</si>
  <si>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</si>
  <si>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</si>
  <si>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</si>
  <si>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</si>
  <si>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</si>
  <si>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</si>
  <si>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</si>
  <si>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</si>
  <si>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</si>
  <si>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</si>
  <si>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</si>
  <si>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</si>
  <si>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</si>
  <si>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</si>
  <si>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</si>
  <si>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</si>
  <si>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</si>
  <si>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</si>
  <si>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</si>
  <si>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</si>
  <si>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</si>
  <si>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</si>
  <si>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</si>
  <si>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</si>
  <si>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</si>
  <si>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</si>
  <si>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</si>
  <si>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</si>
  <si>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</si>
  <si>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</si>
  <si>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</si>
  <si>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</si>
  <si>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</si>
  <si>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</si>
  <si>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</si>
  <si>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</si>
  <si>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</si>
  <si>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</si>
  <si>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</si>
  <si>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</si>
  <si>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</si>
  <si>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</si>
  <si>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</si>
  <si>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</si>
  <si>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</si>
  <si>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</si>
  <si>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</si>
  <si>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</si>
  <si>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</si>
  <si>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</si>
  <si>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</si>
  <si>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</si>
  <si>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</si>
  <si>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</si>
  <si>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</si>
  <si>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</si>
  <si>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</si>
  <si>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</si>
  <si>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</si>
  <si>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</si>
  <si>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</si>
  <si>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</si>
  <si>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</si>
  <si>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</si>
  <si>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</si>
  <si>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</si>
  <si>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</si>
  <si>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</si>
  <si>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</si>
  <si>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</si>
  <si>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</si>
  <si>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</si>
  <si>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</si>
  <si>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</si>
  <si>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</si>
  <si>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</si>
  <si>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</si>
  <si>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</si>
  <si>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</si>
  <si>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</si>
  <si>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</si>
  <si>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</si>
  <si>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</si>
  <si>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</si>
  <si>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</si>
  <si>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</si>
  <si>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</si>
  <si>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</si>
  <si>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</si>
  <si>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</si>
  <si>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</si>
  <si>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</si>
  <si>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</si>
  <si>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</si>
  <si>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</si>
  <si>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</si>
  <si>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</si>
  <si>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</si>
  <si>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</si>
  <si>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</si>
  <si>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</si>
  <si>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</si>
  <si>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</si>
  <si>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</si>
  <si>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</si>
  <si>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</si>
  <si>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</si>
  <si>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</si>
  <si>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</si>
  <si>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</si>
  <si>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</si>
  <si>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</si>
  <si>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</si>
  <si>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</si>
  <si>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</si>
  <si>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</si>
  <si>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</si>
  <si>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</si>
  <si>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</si>
  <si>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</si>
  <si>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</si>
  <si>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</si>
  <si>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</si>
  <si>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</si>
  <si>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</si>
  <si>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</si>
  <si>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</si>
  <si>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</si>
  <si>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</si>
  <si>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</si>
  <si>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</si>
  <si>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</si>
  <si>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</si>
  <si>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</si>
  <si>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</si>
  <si>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</si>
  <si>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</si>
  <si>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</si>
  <si>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</si>
  <si>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</si>
  <si>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</si>
  <si>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</si>
  <si>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</si>
  <si>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</si>
  <si>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</si>
  <si>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</si>
  <si>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</si>
  <si>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</si>
  <si>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</si>
  <si>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</si>
  <si>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</si>
  <si>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</si>
  <si>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</si>
  <si>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</si>
  <si>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</si>
  <si>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</si>
  <si>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</si>
  <si>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</si>
  <si>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</si>
  <si>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</si>
  <si>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</si>
  <si>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</si>
  <si>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</si>
  <si>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</si>
  <si>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</si>
  <si>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</si>
  <si>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</si>
  <si>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</si>
  <si>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</si>
  <si>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</si>
  <si>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</si>
  <si>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</si>
  <si>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</si>
  <si>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</si>
  <si>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</si>
  <si>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</si>
  <si>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</si>
  <si>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</si>
  <si>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</si>
  <si>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</si>
  <si>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</si>
  <si>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</si>
  <si>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</si>
  <si>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</si>
  <si>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</si>
  <si>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</si>
  <si>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</si>
  <si>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</si>
  <si>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</si>
  <si>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</si>
  <si>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</si>
  <si>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</si>
  <si>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</si>
  <si>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</si>
  <si>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</si>
  <si>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</si>
  <si>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</si>
  <si>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</si>
  <si>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</si>
  <si>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</si>
  <si>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</si>
  <si>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</si>
  <si>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</si>
  <si>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</si>
  <si>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</si>
  <si>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</si>
  <si>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</si>
  <si>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</si>
  <si>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</si>
  <si>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</si>
  <si>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</si>
  <si>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</si>
  <si>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</si>
  <si>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</si>
  <si>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</si>
  <si>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</si>
  <si>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</si>
  <si>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</si>
  <si>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</si>
  <si>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</si>
  <si>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</si>
  <si>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</si>
  <si>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</si>
  <si>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</si>
  <si>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</si>
  <si>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</si>
  <si>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</si>
  <si>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</si>
  <si>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</si>
  <si>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</si>
  <si>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</si>
  <si>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</si>
  <si>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</si>
  <si>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</si>
  <si>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</si>
  <si>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</si>
  <si>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</si>
  <si>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</si>
  <si>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</si>
  <si>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</si>
  <si>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</si>
  <si>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</si>
  <si>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</si>
  <si>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</si>
  <si>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</si>
  <si>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</si>
  <si>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</si>
  <si>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</si>
  <si>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</si>
  <si>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</si>
  <si>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</si>
  <si>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</si>
  <si>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</si>
  <si>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</si>
  <si>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</si>
  <si>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</si>
  <si>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</si>
  <si>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</si>
  <si>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</si>
  <si>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</si>
  <si>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</si>
  <si>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</si>
  <si>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</si>
  <si>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</si>
  <si>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</si>
  <si>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</si>
  <si>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</si>
  <si>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</si>
  <si>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</si>
  <si>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</si>
  <si>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</si>
  <si>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</si>
  <si>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</si>
  <si>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</si>
  <si>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</si>
  <si>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</si>
  <si>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</si>
  <si>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</si>
  <si>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</si>
  <si>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</si>
  <si>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</si>
  <si>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</si>
  <si>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</si>
  <si>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</si>
  <si>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</si>
  <si>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</si>
  <si>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</si>
  <si>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</si>
  <si>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</si>
  <si>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</si>
  <si>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</si>
  <si>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</si>
  <si>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</si>
  <si>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</si>
  <si>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</si>
  <si>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</si>
  <si>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</si>
  <si>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</si>
  <si>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</si>
  <si>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</si>
  <si>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</si>
  <si>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</si>
  <si>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</si>
  <si>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</si>
  <si>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</si>
  <si>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</si>
  <si>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</si>
  <si>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</si>
  <si>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</si>
  <si>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</si>
  <si>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</si>
  <si>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</si>
  <si>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</si>
  <si>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</si>
  <si>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</si>
  <si>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</si>
  <si>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</si>
  <si>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</si>
  <si>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</si>
  <si>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</si>
  <si>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</si>
  <si>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</si>
  <si>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</si>
  <si>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</si>
  <si>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</si>
  <si>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</si>
  <si>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</si>
  <si>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</si>
  <si>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</si>
  <si>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</si>
  <si>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</si>
  <si>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</si>
  <si>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</si>
  <si>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</si>
  <si>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</si>
  <si>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</si>
  <si>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</si>
  <si>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</si>
  <si>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</si>
  <si>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</si>
  <si>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</si>
  <si>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</si>
  <si>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</si>
  <si>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</si>
  <si>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</si>
  <si>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</si>
  <si>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</si>
  <si>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</si>
  <si>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</si>
  <si>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</si>
  <si>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</si>
  <si>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</si>
  <si>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</si>
  <si>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</si>
  <si>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</si>
  <si>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</si>
  <si>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</si>
  <si>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</si>
  <si>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</si>
  <si>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</si>
  <si>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</si>
  <si>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</si>
  <si>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</si>
  <si>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</si>
  <si>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</si>
  <si>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</si>
  <si>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</si>
  <si>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</si>
  <si>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</si>
  <si>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</si>
  <si>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</si>
  <si>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</si>
  <si>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</si>
  <si>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</si>
  <si>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</si>
  <si>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</si>
  <si>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</si>
  <si>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</si>
  <si>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</si>
  <si>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</si>
  <si>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</si>
  <si>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</si>
  <si>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</si>
  <si>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</si>
  <si>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</si>
  <si>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</si>
  <si>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</si>
  <si>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</si>
  <si>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</si>
  <si>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</si>
  <si>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</si>
  <si>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</si>
  <si>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</si>
  <si>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</si>
  <si>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</si>
  <si>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</si>
  <si>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</si>
  <si>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</si>
  <si>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</si>
  <si>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</si>
  <si>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</si>
  <si>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</si>
  <si>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</si>
  <si>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</si>
  <si>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</si>
  <si>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</si>
  <si>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</si>
  <si>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</si>
  <si>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</si>
  <si>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</si>
  <si>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</si>
  <si>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</si>
  <si>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</si>
  <si>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</si>
  <si>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</si>
  <si>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</si>
  <si>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</si>
  <si>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</si>
  <si>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</si>
  <si>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</si>
  <si>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</si>
  <si>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</si>
  <si>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</si>
  <si>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</si>
  <si>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</si>
  <si>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</si>
  <si>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</si>
  <si>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</si>
  <si>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</si>
  <si>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</si>
  <si>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</si>
  <si>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</si>
  <si>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</si>
  <si>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</si>
  <si>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</si>
  <si>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</si>
  <si>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</si>
  <si>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</si>
  <si>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</si>
  <si>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</si>
  <si>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</si>
  <si>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</si>
  <si>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</si>
  <si>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</si>
  <si>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</si>
  <si>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</si>
  <si>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</si>
  <si>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</si>
  <si>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</si>
  <si>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</si>
  <si>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</si>
  <si>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</si>
  <si>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</si>
  <si>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</si>
  <si>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</si>
  <si>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</si>
  <si>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</si>
  <si>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</si>
  <si>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</si>
  <si>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</si>
  <si>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</si>
  <si>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</si>
  <si>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</si>
  <si>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</si>
  <si>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</si>
  <si>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</si>
  <si>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</si>
  <si>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</si>
  <si>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</si>
  <si>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</si>
  <si>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</si>
  <si>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</si>
  <si>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</si>
  <si>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</si>
  <si>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</si>
  <si>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</si>
  <si>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</si>
  <si>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</si>
  <si>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</si>
  <si>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</si>
  <si>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</si>
  <si>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</si>
  <si>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</si>
  <si>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</si>
  <si>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</si>
  <si>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</si>
  <si>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</si>
  <si>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</si>
  <si>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</si>
  <si>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</si>
  <si>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</si>
  <si>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</si>
  <si>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</si>
  <si>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</si>
  <si>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</si>
  <si>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</si>
  <si>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</si>
  <si>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</si>
  <si>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</si>
  <si>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</si>
  <si>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</si>
  <si>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</si>
  <si>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</si>
  <si>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</si>
  <si>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</si>
  <si>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</si>
  <si>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</si>
  <si>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</si>
  <si>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</si>
  <si>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</si>
  <si>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</si>
  <si>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</si>
  <si>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</si>
  <si>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</si>
  <si>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</si>
  <si>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</si>
  <si>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</si>
  <si>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</si>
  <si>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</si>
  <si>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</si>
  <si>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</si>
  <si>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</si>
  <si>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</si>
  <si>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</si>
  <si>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</si>
  <si>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</si>
  <si>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</si>
  <si>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</si>
  <si>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</si>
  <si>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</si>
  <si>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</si>
  <si>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</si>
  <si>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</si>
  <si>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</si>
  <si>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</si>
  <si>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</si>
  <si>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</si>
  <si>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</si>
  <si>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</si>
  <si>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</si>
  <si>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</si>
  <si>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</si>
  <si>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</si>
  <si>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</si>
  <si>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</si>
  <si>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</si>
  <si>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</si>
  <si>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</si>
  <si>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</si>
  <si>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</si>
  <si>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</si>
  <si>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</si>
  <si>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</si>
  <si>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</si>
  <si>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</si>
  <si>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</si>
  <si>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</si>
  <si>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</si>
  <si>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</si>
  <si>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</si>
  <si>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</si>
  <si>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</si>
  <si>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</si>
  <si>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</si>
  <si>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</si>
  <si>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</si>
  <si>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</si>
  <si>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</si>
  <si>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</si>
  <si>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</si>
  <si>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</si>
  <si>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</si>
  <si>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</si>
  <si>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</si>
  <si>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</si>
  <si>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</si>
  <si>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</si>
  <si>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</si>
  <si>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</si>
  <si>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</si>
  <si>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</si>
  <si>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</si>
  <si>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</si>
  <si>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</si>
  <si>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</si>
  <si>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</si>
  <si>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</si>
  <si>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</si>
  <si>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</si>
  <si>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</si>
  <si>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</si>
  <si>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</si>
  <si>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</si>
  <si>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</si>
  <si>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</si>
  <si>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</si>
  <si>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</si>
  <si>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</si>
  <si>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</si>
  <si>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</si>
  <si>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</si>
  <si>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</si>
  <si>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</si>
  <si>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</si>
  <si>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</si>
  <si>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</si>
  <si>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</si>
  <si>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</si>
  <si>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</si>
  <si>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</si>
  <si>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</si>
  <si>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</si>
  <si>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</si>
  <si>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</si>
  <si>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</si>
  <si>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</si>
  <si>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</si>
  <si>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</si>
  <si>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</si>
  <si>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</si>
  <si>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</si>
  <si>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</si>
  <si>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</si>
  <si>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</si>
  <si>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</si>
  <si>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</si>
  <si>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</si>
  <si>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</si>
  <si>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</si>
  <si>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</si>
  <si>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</si>
  <si>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</si>
  <si>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</si>
  <si>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</si>
  <si>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</si>
  <si>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</si>
  <si>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</si>
  <si>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</si>
  <si>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</si>
  <si>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</si>
  <si>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</si>
  <si>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</si>
  <si>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</si>
  <si>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</si>
  <si>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</si>
  <si>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</si>
  <si>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</si>
  <si>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</si>
  <si>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</si>
  <si>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</si>
  <si>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</si>
  <si>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</si>
  <si>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</si>
  <si>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</si>
  <si>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</si>
  <si>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</si>
  <si>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</si>
  <si>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</si>
  <si>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</si>
  <si>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</si>
  <si>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</si>
  <si>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</si>
  <si>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</si>
  <si>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</si>
  <si>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</si>
  <si>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</si>
  <si>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</si>
  <si>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</si>
  <si>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</si>
  <si>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</si>
  <si>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</si>
  <si>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</si>
  <si>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</si>
  <si>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</si>
  <si>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</si>
  <si>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</si>
  <si>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</si>
  <si>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</si>
  <si>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</si>
  <si>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</si>
  <si>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</si>
  <si>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</si>
  <si>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</si>
  <si>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</si>
  <si>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</si>
  <si>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</si>
  <si>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</si>
  <si>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</si>
  <si>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</si>
  <si>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</si>
  <si>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</si>
  <si>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</si>
  <si>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</si>
  <si>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</si>
  <si>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</si>
  <si>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</si>
  <si>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</si>
  <si>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</si>
  <si>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</si>
  <si>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</si>
  <si>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</si>
  <si>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</si>
  <si>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</si>
  <si>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</si>
  <si>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</si>
  <si>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</si>
  <si>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</si>
  <si>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</si>
  <si>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</si>
  <si>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</si>
  <si>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</si>
  <si>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</si>
  <si>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</si>
  <si>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</si>
  <si>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</si>
  <si>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</si>
  <si>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</si>
  <si>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</si>
  <si>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</si>
  <si>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</si>
  <si>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</si>
  <si>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</si>
  <si>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</si>
  <si>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</si>
  <si>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</si>
  <si>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</si>
  <si>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</si>
  <si>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</si>
  <si>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</si>
  <si>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</si>
  <si>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</si>
  <si>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</si>
  <si>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</si>
  <si>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</si>
  <si>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</si>
  <si>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</si>
  <si>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</si>
  <si>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</si>
  <si>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</si>
  <si>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</si>
  <si>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</si>
  <si>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</si>
  <si>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</si>
  <si>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</si>
  <si>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</si>
  <si>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</si>
  <si>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</si>
  <si>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</si>
  <si>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</si>
  <si>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</si>
  <si>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</si>
  <si>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</si>
  <si>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</si>
  <si>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</si>
  <si>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</si>
  <si>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</si>
  <si>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</si>
  <si>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</si>
  <si>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</si>
  <si>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</si>
  <si>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</si>
  <si>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</si>
  <si>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</si>
  <si>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</si>
  <si>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</si>
  <si>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</si>
  <si>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</si>
  <si>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</si>
  <si>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</si>
  <si>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</si>
  <si>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</si>
  <si>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</si>
  <si>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</si>
  <si>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</si>
  <si>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</si>
  <si>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</si>
  <si>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</si>
  <si>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</si>
  <si>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</si>
  <si>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</si>
  <si>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</si>
  <si>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</si>
  <si>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</si>
  <si>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</si>
  <si>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</si>
  <si>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</si>
  <si>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</si>
  <si>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</si>
  <si>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</si>
  <si>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</si>
  <si>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</si>
  <si>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</si>
  <si>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</si>
  <si>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</si>
  <si>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</si>
  <si>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</si>
  <si>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</si>
  <si>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</si>
  <si>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</si>
  <si>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</si>
  <si>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</si>
  <si>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</si>
  <si>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</si>
  <si>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</si>
  <si>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</si>
  <si>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</si>
  <si>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</si>
  <si>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</si>
  <si>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</si>
  <si>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</si>
  <si>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</si>
  <si>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</si>
  <si>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</si>
  <si>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</si>
  <si>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</si>
  <si>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</si>
  <si>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</si>
  <si>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</si>
  <si>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</si>
  <si>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</si>
  <si>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</si>
  <si>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</si>
  <si>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</si>
  <si>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</si>
  <si>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</si>
  <si>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</si>
  <si>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</si>
  <si>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</si>
  <si>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</si>
  <si>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</si>
  <si>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</si>
  <si>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</si>
  <si>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</si>
  <si>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</si>
  <si>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</si>
  <si>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</si>
  <si>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</si>
  <si>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</si>
  <si>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</si>
  <si>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</si>
  <si>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</si>
  <si>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</si>
  <si>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</si>
  <si>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</si>
  <si>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</si>
  <si>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</si>
  <si>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</si>
  <si>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</si>
  <si>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</si>
  <si>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</si>
  <si>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</si>
  <si>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</si>
  <si>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</si>
  <si>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</si>
  <si>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</si>
  <si>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</si>
  <si>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</si>
  <si>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</si>
  <si>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</si>
  <si>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</si>
  <si>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</si>
  <si>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</si>
  <si>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</si>
  <si>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</si>
  <si>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</si>
  <si>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</si>
  <si>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</si>
  <si>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</si>
  <si>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</si>
  <si>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</si>
  <si>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</si>
  <si>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</si>
  <si>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</si>
  <si>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</si>
  <si>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</si>
  <si>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</si>
  <si>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</si>
  <si>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</si>
  <si>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</si>
  <si>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</si>
  <si>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</si>
  <si>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</si>
  <si>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</si>
  <si>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</si>
  <si>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</si>
  <si>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</si>
  <si>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</si>
  <si>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</si>
  <si>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</si>
  <si>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</si>
  <si>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</si>
  <si>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</si>
  <si>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</si>
  <si>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</si>
  <si>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</si>
  <si>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</si>
  <si>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</si>
  <si>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</si>
  <si>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</si>
  <si>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</si>
  <si>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</si>
  <si>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</si>
  <si>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</si>
  <si>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</si>
  <si>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</si>
  <si>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</si>
  <si>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</si>
  <si>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</si>
  <si>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</si>
  <si>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</si>
  <si>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</si>
  <si>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</si>
  <si>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</si>
  <si>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</si>
  <si>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</si>
  <si>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</si>
  <si>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</si>
  <si>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</si>
  <si>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</si>
  <si>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</si>
  <si>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</si>
  <si>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</si>
  <si>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</si>
  <si>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</si>
  <si>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</si>
  <si>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</si>
  <si>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</si>
  <si>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</si>
  <si>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</si>
  <si>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</si>
  <si>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</si>
  <si>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</si>
  <si>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</si>
  <si>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</si>
  <si>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</si>
  <si>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</si>
  <si>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</si>
  <si>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</si>
  <si>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</si>
  <si>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</si>
  <si>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</si>
  <si>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</si>
  <si>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</si>
  <si>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</si>
  <si>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</si>
  <si>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</si>
  <si>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</si>
  <si>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</si>
  <si>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</si>
  <si>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</si>
  <si>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</si>
  <si>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</si>
  <si>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</si>
  <si>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</si>
  <si>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</si>
  <si>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</si>
  <si>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</si>
  <si>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</si>
  <si>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</si>
  <si>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</si>
  <si>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</si>
  <si>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</si>
  <si>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</si>
  <si>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</si>
  <si>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</si>
  <si>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</si>
  <si>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</si>
  <si>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</si>
  <si>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</si>
  <si>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</si>
  <si>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</si>
  <si>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</si>
  <si>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</si>
  <si>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</si>
  <si>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</si>
  <si>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</si>
  <si>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</si>
  <si>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</si>
  <si>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</si>
  <si>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</si>
  <si>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</si>
  <si>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</si>
  <si>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</si>
  <si>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</si>
  <si>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</si>
  <si>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</si>
  <si>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</si>
  <si>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</si>
  <si>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</si>
  <si>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</si>
  <si>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</si>
  <si>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</si>
  <si>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</si>
  <si>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</si>
  <si>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</si>
  <si>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</si>
  <si>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</si>
  <si>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</si>
  <si>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</si>
  <si>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</si>
  <si>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</si>
  <si>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</si>
  <si>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</si>
  <si>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</si>
  <si>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</si>
  <si>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</si>
  <si>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</si>
  <si>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</si>
  <si>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</si>
  <si>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</si>
  <si>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</si>
  <si>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</si>
  <si>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</si>
  <si>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</si>
  <si>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</si>
  <si>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</si>
  <si>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</si>
  <si>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</si>
  <si>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</si>
  <si>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</si>
  <si>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</si>
  <si>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</si>
  <si>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</si>
  <si>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</si>
  <si>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</si>
  <si>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</si>
  <si>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</si>
  <si>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</si>
  <si>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</si>
  <si>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</si>
  <si>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</si>
  <si>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</si>
  <si>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</si>
  <si>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</si>
  <si>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</si>
  <si>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</si>
  <si>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</si>
  <si>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</si>
  <si>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</si>
  <si>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</si>
  <si>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</si>
  <si>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</si>
  <si>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</si>
  <si>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</si>
  <si>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</si>
  <si>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</si>
  <si>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</si>
  <si>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</si>
  <si>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</si>
  <si>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</si>
  <si>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</si>
  <si>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</si>
  <si>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</si>
  <si>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</si>
  <si>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</si>
  <si>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</si>
  <si>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</si>
  <si>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</si>
  <si>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</si>
  <si>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</si>
  <si>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</si>
  <si>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</si>
  <si>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</si>
  <si>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</si>
  <si>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</si>
  <si>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</si>
  <si>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</si>
  <si>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</si>
  <si>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</si>
  <si>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</si>
  <si>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</si>
  <si>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</si>
  <si>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</si>
  <si>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</si>
  <si>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</si>
  <si>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</si>
  <si>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</si>
  <si>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</si>
  <si>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</si>
  <si>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</si>
  <si>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</si>
  <si>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</si>
  <si>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</si>
  <si>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</si>
  <si>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</si>
  <si>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</si>
  <si>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</si>
  <si>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</si>
  <si>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</si>
  <si>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</si>
  <si>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</si>
  <si>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</si>
  <si>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</si>
  <si>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</si>
  <si>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</si>
  <si>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</si>
  <si>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</si>
  <si>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</si>
  <si>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</si>
  <si>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</si>
  <si>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</si>
  <si>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</si>
  <si>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</si>
  <si>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</si>
  <si>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</si>
  <si>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</si>
  <si>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</si>
  <si>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</si>
  <si>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</si>
  <si>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</si>
  <si>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</si>
  <si>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</si>
  <si>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</si>
  <si>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</si>
  <si>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</si>
  <si>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</si>
  <si>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</si>
  <si>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</si>
  <si>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</si>
  <si>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</si>
  <si>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</si>
  <si>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</si>
  <si>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</si>
  <si>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</si>
  <si>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</si>
  <si>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</si>
  <si>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</si>
  <si>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</si>
  <si>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</si>
  <si>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</si>
  <si>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</si>
  <si>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</si>
  <si>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</si>
  <si>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</si>
  <si>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</si>
  <si>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</si>
  <si>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</si>
  <si>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</si>
  <si>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</si>
  <si>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</si>
  <si>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</si>
  <si>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</si>
  <si>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</si>
  <si>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</si>
  <si>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</si>
  <si>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</si>
  <si>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</si>
  <si>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</si>
  <si>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</si>
  <si>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</si>
  <si>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</si>
  <si>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</si>
  <si>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</si>
  <si>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</si>
  <si>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</si>
  <si>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</si>
  <si>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</si>
  <si>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</si>
  <si>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</si>
  <si>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</si>
  <si>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</si>
  <si>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</si>
  <si>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</si>
  <si>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</si>
  <si>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</si>
  <si>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</si>
  <si>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</si>
  <si>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</si>
  <si>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</si>
  <si>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</si>
  <si>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</si>
  <si>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</si>
  <si>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</si>
  <si>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</si>
  <si>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</si>
  <si>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</si>
  <si>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</si>
  <si>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</si>
  <si>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</si>
  <si>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</si>
  <si>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</si>
  <si>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</si>
  <si>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</si>
  <si>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</si>
  <si>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</si>
  <si>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</si>
  <si>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</si>
  <si>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</si>
  <si>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</si>
  <si>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</si>
  <si>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</si>
  <si>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</si>
  <si>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</si>
  <si>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</si>
  <si>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</si>
  <si>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</si>
  <si>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</si>
  <si>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</si>
  <si>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</si>
  <si>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</si>
  <si>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</si>
  <si>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</si>
  <si>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</si>
  <si>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</si>
  <si>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</si>
  <si>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</si>
  <si>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</si>
  <si>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</si>
  <si>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</si>
  <si>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</si>
  <si>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</si>
  <si>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</si>
  <si>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</si>
  <si>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</si>
  <si>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</si>
  <si>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</si>
  <si>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</si>
  <si>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</si>
  <si>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</si>
  <si>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</si>
  <si>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</si>
  <si>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</si>
  <si>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</si>
  <si>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</si>
  <si>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</si>
  <si>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</si>
  <si>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</si>
  <si>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</si>
  <si>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</si>
  <si>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</si>
  <si>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</si>
  <si>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</si>
  <si>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</si>
  <si>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</si>
  <si>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</si>
  <si>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</si>
  <si>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</si>
  <si>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</si>
  <si>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</si>
  <si>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</si>
  <si>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</si>
  <si>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</si>
  <si>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</si>
  <si>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</si>
  <si>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</si>
  <si>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</si>
  <si>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</si>
  <si>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</si>
  <si>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</si>
  <si>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</si>
  <si>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</si>
  <si>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</si>
  <si>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</si>
  <si>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</si>
  <si>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</si>
  <si>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</si>
  <si>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</si>
  <si>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</si>
  <si>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</si>
  <si>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</si>
  <si>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</si>
  <si>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</si>
  <si>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</si>
  <si>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</si>
  <si>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</si>
  <si>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</si>
  <si>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</si>
  <si>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</si>
  <si>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</si>
  <si>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</si>
  <si>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</si>
  <si>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</si>
  <si>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</si>
  <si>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</si>
  <si>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</si>
  <si>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</si>
  <si>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</si>
  <si>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</si>
  <si>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</si>
  <si>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</si>
  <si>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</si>
  <si>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</si>
  <si>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</si>
  <si>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</si>
  <si>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</si>
  <si>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</si>
  <si>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</si>
  <si>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</si>
  <si>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</si>
  <si>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</si>
  <si>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</si>
  <si>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</si>
  <si>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</si>
  <si>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</si>
  <si>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</si>
  <si>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</si>
  <si>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</si>
  <si>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</si>
  <si>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</si>
  <si>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</si>
  <si>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</si>
  <si>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</si>
  <si>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</si>
  <si>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</si>
  <si>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</si>
  <si>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</si>
  <si>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</si>
  <si>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</si>
  <si>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</si>
  <si>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</si>
  <si>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</si>
  <si>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</si>
  <si>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</si>
  <si>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</si>
  <si>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</si>
  <si>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</si>
  <si>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</si>
  <si>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</si>
  <si>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</si>
  <si>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</si>
  <si>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</si>
  <si>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</si>
  <si>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</si>
  <si>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</si>
  <si>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</si>
  <si>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</si>
  <si>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</si>
  <si>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</si>
  <si>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</si>
  <si>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</si>
  <si>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</si>
  <si>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</si>
  <si>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</si>
  <si>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</si>
  <si>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</si>
  <si>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</si>
  <si>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</si>
  <si>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</si>
  <si>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</si>
  <si>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</si>
  <si>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</si>
  <si>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</si>
  <si>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</si>
  <si>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</si>
  <si>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</si>
  <si>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</si>
  <si>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</si>
  <si>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</si>
  <si>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</si>
  <si>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</si>
  <si>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</si>
  <si>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</si>
  <si>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</si>
  <si>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</si>
  <si>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</si>
  <si>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</si>
  <si>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</si>
  <si>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</si>
  <si>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</si>
  <si>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</si>
  <si>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</si>
  <si>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</si>
  <si>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</si>
  <si>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</si>
  <si>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</si>
  <si>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</si>
  <si>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</si>
  <si>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</si>
  <si>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</si>
  <si>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</si>
  <si>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</si>
  <si>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</si>
  <si>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</si>
  <si>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</si>
  <si>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</si>
  <si>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</si>
  <si>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</si>
  <si>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</si>
  <si>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</si>
  <si>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</si>
  <si>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</si>
  <si>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</si>
  <si>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</si>
  <si>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</si>
  <si>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</si>
  <si>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</si>
  <si>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</si>
  <si>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</si>
  <si>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</si>
  <si>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</si>
  <si>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</si>
  <si>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</si>
  <si>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</si>
  <si>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</si>
  <si>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</si>
  <si>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</si>
  <si>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</si>
  <si>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</si>
  <si>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</si>
  <si>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</si>
  <si>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</si>
  <si>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</si>
  <si>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</si>
  <si>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</si>
  <si>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</si>
  <si>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</si>
  <si>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</si>
  <si>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</si>
  <si>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</si>
  <si>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</si>
  <si>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</si>
  <si>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</si>
  <si>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</si>
  <si>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</si>
  <si>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</si>
  <si>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</si>
  <si>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</si>
  <si>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</si>
  <si>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</si>
  <si>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</si>
  <si>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</si>
  <si>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</si>
  <si>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</si>
  <si>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</si>
  <si>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</si>
  <si>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</si>
  <si>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</si>
  <si>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</si>
  <si>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</si>
  <si>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</si>
  <si>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</si>
  <si>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</si>
  <si>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</si>
  <si>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</si>
  <si>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</si>
  <si>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</si>
  <si>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</si>
  <si>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</si>
  <si>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</si>
  <si>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</si>
  <si>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</si>
  <si>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</si>
  <si>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</si>
  <si>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</si>
  <si>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</si>
  <si>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</si>
  <si>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</si>
  <si>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</si>
  <si>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</si>
  <si>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</si>
  <si>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</si>
  <si>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</si>
  <si>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</si>
  <si>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</si>
  <si>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</si>
  <si>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</si>
  <si>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</si>
  <si>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</si>
  <si>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</si>
  <si>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</si>
  <si>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</si>
  <si>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</si>
  <si>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</si>
  <si>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</si>
  <si>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</si>
  <si>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</si>
  <si>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</si>
  <si>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</si>
  <si>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</si>
  <si>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</si>
  <si>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</si>
  <si>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</si>
  <si>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</si>
  <si>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</si>
  <si>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</si>
  <si>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</si>
  <si>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</si>
  <si>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</si>
  <si>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</si>
  <si>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</si>
  <si>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</si>
  <si>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</si>
  <si>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</si>
  <si>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</si>
  <si>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</si>
  <si>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</si>
  <si>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</si>
  <si>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</si>
  <si>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</si>
  <si>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</si>
  <si>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</si>
  <si>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</si>
  <si>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</si>
  <si>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</si>
  <si>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</si>
  <si>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</si>
  <si>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</si>
  <si>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</si>
  <si>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</si>
  <si>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</si>
  <si>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</si>
  <si>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</si>
  <si>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</si>
  <si>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</si>
  <si>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</si>
  <si>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</si>
  <si>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</si>
  <si>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</si>
  <si>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</si>
  <si>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</si>
  <si>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</si>
  <si>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</si>
  <si>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</si>
  <si>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</si>
  <si>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</si>
  <si>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</si>
  <si>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</si>
  <si>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</si>
  <si>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</si>
  <si>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</si>
  <si>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</si>
  <si>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</si>
  <si>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</si>
  <si>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</si>
  <si>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</si>
  <si>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</si>
  <si>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</si>
  <si>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</si>
  <si>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</si>
  <si>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</si>
  <si>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</si>
  <si>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</si>
  <si>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</si>
  <si>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</si>
  <si>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</si>
  <si>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</si>
  <si>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</si>
  <si>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</si>
  <si>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</si>
  <si>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</si>
  <si>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</si>
  <si>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</si>
  <si>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</si>
  <si>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</si>
  <si>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</si>
  <si>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</si>
  <si>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</si>
  <si>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</si>
  <si>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</si>
  <si>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</si>
  <si>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</si>
  <si>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</si>
  <si>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</si>
  <si>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</si>
  <si>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</si>
  <si>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</si>
  <si>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</si>
  <si>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</si>
  <si>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</si>
  <si>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</si>
  <si>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</si>
  <si>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</si>
  <si>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</si>
  <si>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</si>
  <si>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</si>
  <si>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</si>
  <si>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</si>
  <si>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</si>
  <si>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</si>
  <si>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</si>
  <si>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</si>
  <si>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</si>
  <si>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</si>
  <si>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</si>
  <si>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</si>
  <si>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</si>
  <si>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</si>
  <si>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</si>
  <si>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</si>
  <si>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</si>
  <si>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</si>
  <si>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</si>
  <si>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</si>
  <si>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</si>
  <si>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</si>
  <si>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</si>
  <si>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</si>
  <si>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</si>
  <si>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</si>
  <si>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</si>
  <si>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</si>
  <si>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</si>
  <si>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</si>
  <si>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</si>
  <si>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</si>
  <si>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</si>
  <si>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</si>
  <si>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</si>
  <si>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</si>
  <si>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</si>
  <si>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</si>
  <si>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</si>
  <si>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</si>
  <si>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</si>
  <si>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</si>
  <si>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</si>
  <si>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</si>
  <si>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</si>
  <si>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</si>
  <si>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</si>
  <si>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</si>
  <si>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</si>
  <si>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</si>
  <si>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</si>
  <si>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</si>
  <si>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</si>
  <si>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</si>
  <si>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</si>
  <si>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</si>
  <si>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</si>
  <si>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</si>
  <si>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</si>
  <si>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</si>
  <si>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</si>
  <si>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</si>
  <si>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</si>
  <si>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</si>
  <si>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</si>
  <si>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</si>
  <si>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</si>
  <si>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</si>
  <si>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</si>
  <si>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</si>
  <si>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</si>
  <si>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</si>
  <si>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</si>
  <si>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</si>
  <si>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</si>
  <si>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</si>
  <si>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</si>
  <si>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</si>
  <si>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</si>
  <si>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</si>
  <si>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</si>
  <si>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</si>
  <si>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</si>
  <si>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</si>
  <si>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</si>
  <si>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</si>
  <si>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</si>
  <si>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</si>
  <si>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</si>
  <si>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</si>
  <si>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</si>
  <si>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</si>
  <si>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</si>
  <si>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</si>
  <si>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</si>
  <si>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</si>
  <si>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</si>
  <si>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</si>
  <si>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</si>
  <si>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</si>
  <si>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</si>
  <si>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</si>
  <si>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</si>
  <si>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</si>
  <si>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</si>
  <si>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</si>
  <si>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</si>
  <si>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</si>
  <si>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</si>
  <si>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</si>
  <si>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</si>
  <si>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</si>
  <si>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</si>
  <si>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</si>
  <si>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</si>
  <si>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</si>
  <si>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</si>
  <si>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</si>
  <si>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</si>
  <si>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</si>
  <si>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</si>
  <si>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</si>
  <si>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</si>
  <si>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</si>
  <si>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</si>
  <si>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</si>
  <si>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</si>
  <si>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</si>
  <si>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</si>
  <si>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</si>
  <si>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</si>
  <si>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</si>
  <si>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</si>
  <si>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</si>
  <si>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</si>
  <si>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</si>
  <si>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</si>
  <si>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</si>
  <si>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</si>
  <si>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</si>
  <si>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</si>
  <si>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</si>
  <si>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</si>
  <si>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</si>
  <si>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</si>
  <si>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</si>
  <si>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</si>
  <si>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</si>
  <si>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</si>
  <si>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</si>
  <si>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</si>
  <si>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</si>
  <si>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</si>
  <si>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</si>
  <si>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</si>
  <si>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</si>
  <si>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</si>
  <si>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</si>
  <si>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</si>
  <si>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</si>
  <si>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</si>
  <si>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</si>
  <si>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</si>
  <si>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</si>
  <si>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</si>
  <si>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</si>
  <si>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</si>
  <si>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</si>
  <si>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</si>
  <si>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</si>
  <si>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</si>
  <si>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</si>
  <si>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</si>
  <si>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</si>
  <si>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</si>
  <si>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</si>
  <si>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</si>
  <si>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</si>
  <si>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</si>
  <si>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</si>
  <si>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</si>
  <si>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</si>
  <si>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</si>
  <si>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</si>
  <si>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</si>
  <si>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</si>
  <si>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</si>
  <si>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</si>
  <si>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</si>
  <si>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</si>
  <si>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</si>
  <si>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</si>
  <si>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</si>
  <si>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</si>
  <si>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</si>
  <si>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</si>
  <si>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</si>
  <si>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</si>
  <si>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</si>
  <si>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</si>
  <si>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</si>
  <si>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</si>
  <si>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</si>
  <si>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</si>
  <si>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</si>
  <si>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</si>
  <si>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</si>
  <si>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</si>
  <si>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</si>
  <si>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</si>
  <si>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</si>
  <si>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</si>
  <si>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</si>
  <si>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</si>
  <si>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</si>
  <si>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</si>
  <si>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</si>
  <si>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</si>
  <si>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</si>
  <si>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</si>
  <si>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</si>
  <si>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</si>
  <si>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</si>
  <si>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</si>
  <si>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</si>
  <si>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</si>
  <si>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</si>
  <si>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</si>
  <si>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</si>
  <si>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</si>
  <si>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</si>
  <si>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</si>
  <si>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</si>
  <si>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</si>
  <si>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</si>
  <si>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</si>
  <si>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</si>
  <si>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</si>
  <si>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</si>
  <si>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</si>
  <si>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</si>
  <si>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</si>
  <si>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</si>
  <si>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</si>
  <si>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</si>
  <si>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</si>
  <si>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</si>
  <si>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</si>
  <si>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</si>
  <si>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</si>
  <si>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</si>
  <si>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</si>
  <si>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</si>
  <si>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</si>
  <si>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</si>
  <si>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</si>
  <si>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</si>
  <si>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</si>
  <si>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</si>
  <si>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</si>
  <si>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</si>
  <si>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</si>
  <si>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</si>
  <si>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</si>
  <si>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</si>
  <si>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</si>
  <si>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</si>
  <si>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</si>
  <si>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</si>
  <si>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</si>
  <si>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</si>
  <si>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</si>
  <si>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</si>
  <si>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</si>
  <si>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</si>
  <si>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</si>
  <si>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</si>
  <si>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</si>
  <si>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</si>
  <si>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</si>
  <si>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</si>
  <si>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</si>
  <si>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</si>
  <si>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</si>
  <si>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</si>
  <si>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</si>
  <si>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</si>
  <si>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</si>
  <si>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</si>
  <si>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</si>
  <si>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</si>
  <si>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</si>
  <si>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</si>
  <si>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</si>
  <si>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</si>
  <si>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</si>
  <si>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</si>
  <si>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</si>
  <si>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</si>
  <si>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</si>
  <si>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</si>
  <si>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</si>
  <si>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</si>
  <si>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</si>
  <si>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</si>
  <si>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</si>
  <si>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</si>
  <si>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</si>
  <si>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</si>
  <si>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</si>
  <si>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</si>
  <si>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</si>
  <si>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</si>
  <si>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</si>
  <si>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</si>
  <si>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</si>
  <si>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</si>
  <si>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</si>
  <si>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</si>
  <si>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</si>
  <si>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</si>
  <si>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</si>
  <si>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</si>
  <si>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</si>
  <si>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</si>
  <si>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</si>
  <si>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</si>
  <si>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</si>
  <si>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</si>
  <si>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</si>
  <si>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</si>
  <si>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</si>
  <si>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</si>
  <si>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</si>
  <si>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</si>
  <si>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</si>
  <si>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</si>
  <si>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</si>
  <si>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</si>
  <si>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</si>
  <si>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</si>
  <si>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</si>
  <si>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</si>
  <si>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</si>
  <si>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</si>
  <si>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</si>
  <si>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</si>
  <si>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</si>
  <si>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</si>
  <si>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</si>
  <si>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</si>
  <si>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</si>
  <si>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</si>
  <si>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</si>
  <si>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</si>
  <si>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</si>
  <si>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</si>
  <si>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</si>
  <si>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</si>
  <si>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</si>
  <si>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</si>
  <si>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</si>
  <si>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</si>
  <si>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</si>
  <si>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</si>
  <si>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</si>
  <si>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</si>
  <si>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</si>
  <si>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</si>
  <si>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</si>
  <si>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</si>
  <si>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</si>
  <si>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</si>
  <si>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</si>
  <si>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</si>
  <si>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</si>
  <si>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</si>
  <si>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</si>
  <si>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</si>
  <si>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</si>
  <si>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</si>
  <si>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</si>
  <si>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</si>
  <si>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</si>
  <si>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</si>
  <si>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</si>
  <si>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</si>
  <si>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</si>
  <si>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</si>
  <si>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</si>
  <si>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</si>
  <si>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</si>
  <si>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</si>
  <si>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</si>
  <si>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</si>
  <si>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</si>
  <si>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</si>
  <si>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</si>
  <si>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</si>
  <si>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</si>
  <si>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</si>
  <si>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</si>
  <si>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</si>
  <si>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</si>
  <si>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</si>
  <si>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</si>
  <si>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</si>
  <si>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</si>
  <si>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</si>
  <si>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</si>
  <si>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</si>
  <si>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</si>
  <si>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</si>
  <si>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</si>
  <si>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</si>
  <si>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</si>
  <si>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</si>
  <si>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</si>
  <si>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</si>
  <si>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</si>
  <si>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</si>
  <si>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</si>
  <si>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</si>
  <si>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</si>
  <si>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</si>
  <si>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</si>
  <si>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</si>
  <si>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</si>
  <si>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</si>
  <si>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</si>
  <si>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</si>
  <si>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</si>
  <si>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</si>
  <si>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</si>
  <si>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</si>
  <si>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</si>
  <si>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</si>
  <si>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</si>
  <si>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</si>
  <si>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</si>
  <si>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</si>
  <si>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</si>
  <si>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</si>
  <si>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</si>
  <si>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</si>
  <si>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</si>
  <si>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</si>
  <si>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</si>
  <si>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</si>
  <si>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</si>
  <si>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</si>
  <si>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</si>
  <si>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</si>
  <si>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</si>
  <si>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</si>
  <si>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</si>
  <si>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</si>
  <si>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</si>
  <si>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</si>
  <si>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</si>
  <si>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</si>
  <si>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</si>
  <si>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</si>
  <si>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</si>
  <si>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</si>
  <si>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</si>
  <si>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</si>
  <si>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</si>
  <si>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</si>
  <si>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</si>
  <si>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</si>
  <si>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</si>
  <si>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</si>
  <si>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</si>
  <si>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</si>
  <si>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</si>
  <si>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</si>
  <si>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</si>
  <si>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</si>
  <si>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</si>
  <si>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</si>
  <si>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</si>
  <si>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</si>
  <si>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</si>
  <si>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</si>
  <si>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</si>
  <si>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</si>
  <si>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</si>
  <si>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</si>
  <si>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</si>
  <si>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</si>
  <si>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</si>
  <si>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</si>
  <si>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</si>
  <si>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</si>
  <si>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</si>
  <si>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</si>
  <si>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</si>
  <si>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</si>
  <si>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</si>
  <si>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</si>
  <si>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</si>
  <si>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</si>
  <si>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</si>
  <si>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</si>
  <si>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</si>
  <si>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</si>
  <si>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</si>
  <si>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</si>
  <si>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</si>
  <si>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</si>
  <si>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</si>
  <si>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</si>
  <si>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</si>
  <si>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</si>
  <si>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</si>
  <si>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</si>
  <si>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</si>
  <si>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</si>
  <si>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</si>
  <si>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</si>
  <si>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</si>
  <si>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</si>
  <si>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</si>
  <si>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</si>
  <si>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</si>
  <si>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</si>
  <si>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</si>
  <si>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</si>
  <si>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</si>
  <si>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</si>
  <si>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</si>
  <si>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</si>
  <si>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</si>
  <si>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</si>
  <si>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</si>
  <si>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</si>
  <si>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</si>
  <si>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</si>
  <si>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</si>
  <si>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</si>
  <si>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</si>
  <si>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</si>
  <si>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</si>
  <si>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</si>
  <si>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</si>
  <si>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</si>
  <si>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</si>
  <si>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</si>
  <si>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</si>
  <si>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</si>
  <si>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</si>
  <si>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</si>
  <si>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</si>
  <si>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</si>
  <si>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</si>
  <si>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</si>
  <si>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</si>
  <si>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</si>
  <si>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</si>
  <si>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</si>
  <si>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</si>
  <si>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</si>
  <si>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</si>
  <si>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</si>
  <si>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</si>
  <si>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</si>
  <si>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</si>
  <si>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</si>
  <si>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</si>
  <si>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</si>
  <si>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</si>
  <si>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</si>
  <si>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</si>
  <si>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</si>
  <si>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</si>
  <si>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</si>
  <si>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</si>
  <si>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</si>
  <si>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</si>
  <si>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</si>
  <si>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</si>
  <si>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</si>
  <si>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</si>
  <si>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</si>
  <si>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</si>
  <si>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</si>
  <si>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</si>
  <si>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</si>
  <si>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</si>
  <si>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</si>
  <si>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</si>
  <si>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</si>
  <si>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</si>
  <si>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</si>
  <si>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</si>
  <si>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</si>
  <si>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</si>
  <si>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</si>
  <si>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</si>
  <si>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</si>
  <si>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</si>
  <si>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</si>
  <si>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</si>
  <si>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</si>
  <si>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</si>
  <si>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</si>
  <si>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</si>
  <si>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</si>
  <si>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</si>
  <si>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</si>
  <si>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</si>
  <si>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</si>
  <si>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</si>
  <si>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</si>
  <si>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</si>
  <si>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</si>
  <si>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</si>
  <si>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</si>
  <si>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</si>
  <si>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</si>
  <si>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</si>
  <si>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</si>
  <si>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</si>
  <si>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</si>
  <si>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</si>
  <si>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</si>
  <si>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</si>
  <si>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</si>
  <si>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</si>
  <si>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</si>
  <si>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</si>
  <si>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</si>
  <si>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</si>
  <si>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</si>
  <si>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</si>
  <si>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</si>
  <si>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</si>
  <si>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</si>
  <si>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</si>
  <si>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</si>
  <si>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</si>
  <si>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</si>
  <si>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</si>
  <si>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</si>
  <si>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</si>
  <si>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</si>
  <si>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</si>
  <si>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</si>
  <si>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</si>
  <si>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</si>
  <si>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</si>
  <si>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</si>
  <si>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</si>
  <si>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</si>
  <si>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</si>
  <si>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</si>
  <si>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</si>
  <si>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</si>
  <si>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</si>
  <si>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</si>
  <si>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</si>
  <si>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</si>
  <si>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</si>
  <si>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</si>
  <si>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</si>
  <si>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</si>
  <si>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</si>
  <si>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</si>
  <si>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</si>
  <si>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</si>
  <si>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</si>
  <si>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</si>
  <si>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</si>
  <si>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</si>
  <si>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</si>
  <si>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</si>
  <si>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</si>
  <si>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</si>
  <si>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</si>
  <si>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</si>
  <si>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</si>
  <si>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</si>
  <si>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</si>
  <si>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</si>
  <si>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</si>
  <si>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</si>
  <si>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</si>
  <si>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</si>
  <si>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</si>
  <si>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</si>
  <si>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</si>
  <si>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</si>
  <si>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</si>
  <si>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</si>
  <si>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</si>
  <si>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</si>
  <si>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</si>
  <si>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</si>
  <si>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</si>
  <si>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</si>
  <si>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</si>
  <si>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</si>
  <si>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</si>
  <si>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</si>
  <si>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</si>
  <si>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</si>
  <si>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</si>
  <si>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</si>
  <si>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</si>
  <si>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</si>
  <si>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</si>
  <si>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</si>
  <si>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</si>
  <si>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</si>
  <si>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</si>
  <si>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</si>
  <si>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</si>
  <si>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</si>
  <si>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</si>
  <si>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</si>
  <si>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</si>
  <si>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</si>
  <si>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</si>
  <si>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</si>
  <si>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</si>
  <si>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</si>
  <si>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</si>
  <si>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</si>
  <si>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</si>
  <si>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</si>
  <si>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</si>
  <si>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</si>
  <si>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</si>
  <si>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</si>
  <si>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</si>
  <si>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</si>
  <si>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</si>
  <si>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</si>
  <si>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</si>
  <si>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</si>
  <si>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</si>
  <si>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</si>
  <si>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</si>
  <si>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</si>
  <si>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</si>
  <si>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</si>
  <si>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</si>
  <si>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</si>
  <si>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</si>
  <si>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</si>
  <si>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</si>
  <si>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</si>
  <si>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</si>
  <si>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</si>
  <si>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</si>
  <si>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</si>
  <si>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</si>
  <si>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</si>
  <si>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</si>
  <si>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</si>
  <si>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</si>
  <si>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</si>
  <si>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</si>
  <si>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</si>
  <si>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</si>
  <si>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</si>
  <si>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</si>
  <si>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</si>
  <si>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</si>
  <si>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</si>
  <si>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</si>
  <si>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</si>
  <si>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</si>
  <si>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</si>
  <si>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</si>
  <si>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</si>
  <si>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</si>
  <si>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</si>
  <si>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</si>
  <si>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</si>
  <si>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</si>
  <si>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</si>
  <si>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</si>
  <si>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</si>
  <si>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</si>
  <si>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</si>
  <si>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</si>
  <si>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</si>
  <si>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</si>
  <si>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</si>
  <si>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</si>
  <si>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</si>
  <si>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</si>
  <si>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</si>
  <si>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</si>
  <si>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</si>
  <si>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</si>
  <si>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</si>
  <si>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</si>
  <si>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</si>
  <si>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</si>
  <si>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</si>
  <si>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</si>
  <si>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</si>
  <si>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</si>
  <si>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</si>
  <si>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</si>
  <si>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</si>
  <si>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</si>
  <si>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</si>
  <si>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</si>
  <si>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</si>
  <si>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</si>
  <si>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</si>
  <si>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</si>
  <si>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</si>
  <si>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</si>
  <si>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</si>
  <si>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</si>
  <si>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</si>
  <si>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</si>
  <si>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</si>
  <si>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</si>
  <si>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</si>
  <si>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</si>
  <si>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</si>
  <si>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</si>
  <si>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</si>
  <si>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</si>
  <si>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</si>
  <si>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</si>
  <si>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</si>
  <si>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</si>
  <si>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</si>
  <si>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</si>
  <si>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</si>
  <si>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</si>
  <si>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</si>
  <si>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</si>
  <si>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</si>
  <si>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</si>
  <si>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</si>
  <si>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</si>
  <si>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</si>
  <si>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</si>
  <si>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</si>
  <si>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</si>
  <si>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</si>
  <si>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</si>
  <si>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</si>
  <si>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</si>
  <si>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</si>
  <si>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</si>
  <si>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</si>
  <si>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</si>
  <si>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</si>
  <si>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</si>
  <si>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</si>
  <si>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</si>
  <si>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</si>
  <si>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</si>
  <si>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</si>
  <si>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</si>
  <si>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</si>
  <si>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</si>
  <si>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</si>
  <si>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</si>
  <si>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</si>
  <si>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</si>
  <si>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</si>
  <si>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</si>
  <si>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</si>
  <si>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</si>
  <si>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</si>
  <si>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</si>
  <si>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</si>
  <si>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</si>
  <si>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</si>
  <si>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</si>
  <si>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</si>
  <si>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</si>
  <si>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</si>
  <si>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</si>
  <si>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</si>
  <si>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</si>
  <si>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</si>
  <si>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</si>
  <si>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</si>
  <si>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</si>
  <si>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</si>
  <si>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</si>
  <si>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</si>
  <si>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</si>
  <si>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</si>
  <si>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</si>
  <si>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</si>
  <si>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</si>
  <si>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</si>
  <si>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</si>
  <si>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</si>
  <si>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</si>
  <si>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</si>
  <si>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</si>
  <si>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</si>
  <si>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</si>
  <si>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</si>
  <si>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</si>
  <si>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</si>
  <si>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</si>
  <si>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</si>
  <si>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</si>
  <si>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</si>
  <si>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</si>
  <si>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</si>
  <si>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</si>
  <si>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</si>
  <si>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</si>
  <si>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</si>
  <si>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</si>
  <si>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</si>
  <si>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</si>
  <si>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</si>
  <si>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</si>
  <si>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</si>
  <si>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</si>
  <si>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</si>
  <si>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</si>
  <si>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</si>
  <si>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</si>
  <si>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</si>
  <si>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</si>
  <si>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</si>
  <si>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</si>
  <si>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</si>
  <si>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</si>
  <si>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</si>
  <si>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</si>
  <si>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</si>
  <si>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</si>
  <si>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</si>
  <si>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</si>
  <si>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</si>
  <si>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</si>
  <si>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</si>
  <si>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</si>
  <si>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</si>
  <si>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</si>
  <si>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</si>
  <si>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</si>
  <si>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</si>
  <si>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</si>
  <si>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</si>
  <si>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</si>
  <si>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</si>
  <si>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</si>
  <si>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</si>
  <si>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</si>
  <si>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</si>
  <si>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</si>
  <si>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</si>
  <si>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</si>
  <si>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</si>
  <si>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</si>
  <si>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</si>
  <si>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</si>
  <si>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</si>
  <si>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</si>
  <si>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</si>
  <si>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</si>
  <si>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</si>
  <si>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</si>
  <si>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</si>
  <si>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</si>
  <si>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</si>
  <si>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</si>
  <si>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</si>
  <si>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</si>
  <si>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</si>
  <si>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</si>
  <si>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</si>
  <si>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</si>
  <si>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</si>
  <si>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</si>
  <si>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</si>
  <si>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</si>
  <si>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</si>
  <si>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</si>
  <si>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</si>
  <si>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</si>
  <si>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</si>
  <si>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</si>
  <si>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</si>
  <si>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</si>
  <si>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</si>
  <si>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</si>
  <si>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</si>
  <si>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</si>
  <si>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</si>
  <si>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</si>
  <si>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</si>
  <si>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</si>
  <si>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</si>
  <si>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</si>
  <si>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</si>
  <si>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</si>
  <si>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</si>
  <si>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</si>
  <si>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</si>
  <si>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</si>
  <si>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</si>
  <si>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</si>
  <si>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</si>
  <si>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</si>
  <si>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</si>
  <si>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</si>
  <si>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</si>
  <si>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</si>
  <si>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</si>
  <si>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</si>
  <si>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</si>
  <si>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</si>
  <si>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</si>
  <si>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</si>
  <si>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</si>
  <si>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</si>
  <si>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</si>
  <si>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</si>
  <si>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</si>
  <si>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</si>
  <si>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</si>
  <si>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</si>
  <si>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</si>
  <si>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</si>
  <si>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</si>
  <si>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</si>
  <si>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</si>
  <si>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</si>
  <si>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</si>
  <si>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</si>
  <si>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</si>
  <si>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</si>
  <si>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</si>
  <si>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</si>
  <si>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</si>
  <si>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</si>
  <si>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</si>
  <si>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</si>
  <si>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</si>
  <si>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</si>
  <si>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</si>
  <si>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</si>
  <si>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</si>
  <si>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</si>
  <si>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</si>
  <si>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</si>
  <si>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</si>
  <si>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</si>
  <si>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</si>
  <si>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</si>
  <si>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</si>
  <si>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</si>
  <si>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</si>
  <si>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</si>
  <si>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</si>
  <si>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</si>
  <si>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</si>
  <si>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</si>
  <si>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</si>
  <si>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</si>
  <si>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</si>
  <si>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</si>
  <si>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</si>
  <si>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</si>
  <si>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</si>
  <si>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</si>
  <si>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</si>
  <si>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</si>
  <si>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</si>
  <si>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</si>
  <si>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</si>
  <si>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</si>
  <si>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</si>
  <si>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</si>
  <si>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</si>
  <si>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</si>
  <si>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</si>
  <si>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</si>
  <si>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</si>
  <si>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</si>
  <si>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</si>
  <si>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</si>
  <si>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</si>
  <si>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</si>
  <si>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</si>
  <si>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</si>
  <si>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</si>
  <si>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</si>
  <si>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</si>
  <si>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</si>
  <si>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</si>
  <si>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</si>
  <si>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</si>
  <si>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</si>
  <si>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</si>
  <si>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</si>
  <si>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</si>
  <si>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</si>
  <si>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</si>
  <si>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</si>
  <si>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</si>
  <si>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</si>
  <si>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</si>
  <si>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</si>
  <si>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</si>
  <si>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</si>
  <si>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</si>
  <si>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</si>
  <si>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</si>
  <si>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</si>
  <si>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</si>
  <si>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</si>
  <si>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</si>
  <si>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</si>
  <si>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</si>
  <si>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</si>
  <si>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</si>
  <si>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</si>
  <si>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</si>
  <si>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</si>
  <si>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</si>
  <si>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</si>
  <si>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</si>
  <si>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</si>
  <si>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</si>
  <si>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</si>
  <si>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</si>
  <si>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</si>
  <si>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</si>
  <si>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</si>
  <si>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</si>
  <si>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</si>
  <si>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</si>
  <si>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</si>
  <si>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</si>
  <si>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</si>
  <si>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</si>
  <si>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</si>
  <si>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</si>
  <si>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</si>
  <si>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</si>
  <si>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</si>
  <si>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</si>
  <si>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</si>
  <si>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</si>
  <si>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</si>
  <si>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</si>
  <si>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</si>
  <si>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</si>
  <si>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</si>
  <si>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</si>
  <si>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</si>
  <si>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</si>
  <si>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</si>
  <si>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</si>
  <si>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</si>
  <si>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</si>
  <si>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</si>
  <si>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</si>
  <si>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</si>
  <si>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</si>
  <si>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</si>
  <si>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</si>
  <si>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</si>
  <si>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</si>
  <si>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</si>
  <si>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</si>
  <si>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</si>
  <si>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</si>
  <si>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</si>
  <si>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</si>
  <si>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</si>
  <si>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</si>
  <si>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</si>
  <si>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</si>
  <si>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</si>
  <si>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</si>
  <si>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</si>
  <si>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</si>
  <si>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</si>
  <si>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</si>
  <si>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</si>
  <si>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</si>
  <si>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</si>
  <si>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</si>
  <si>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</si>
  <si>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</si>
  <si>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</si>
  <si>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</si>
  <si>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</si>
  <si>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</si>
  <si>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</si>
  <si>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</si>
  <si>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</si>
  <si>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</si>
  <si>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</si>
  <si>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</si>
  <si>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</si>
  <si>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</si>
  <si>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</si>
  <si>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</si>
  <si>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</si>
  <si>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</si>
  <si>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</si>
  <si>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</si>
  <si>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</si>
  <si>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</si>
  <si>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</si>
  <si>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</si>
  <si>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</si>
  <si>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</si>
  <si>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</si>
  <si>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</si>
  <si>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</si>
  <si>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</si>
  <si>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</si>
  <si>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</si>
  <si>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</si>
  <si>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</si>
  <si>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</si>
  <si>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</si>
  <si>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</si>
  <si>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</si>
  <si>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</si>
  <si>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</si>
  <si>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</si>
  <si>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</si>
  <si>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</si>
  <si>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</si>
  <si>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</si>
  <si>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</si>
  <si>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</si>
  <si>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</si>
  <si>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</si>
  <si>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</si>
  <si>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</si>
  <si>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</si>
  <si>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</si>
  <si>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</si>
  <si>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</si>
  <si>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</si>
  <si>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</si>
  <si>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</si>
  <si>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</si>
  <si>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</si>
  <si>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</si>
  <si>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</si>
  <si>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</si>
  <si>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</si>
  <si>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</si>
  <si>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</si>
  <si>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</si>
  <si>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</si>
  <si>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</si>
  <si>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</si>
  <si>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</si>
  <si>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</si>
  <si>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</si>
  <si>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</si>
  <si>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</si>
  <si>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</si>
  <si>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</si>
  <si>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</si>
  <si>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</si>
  <si>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</si>
  <si>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</si>
  <si>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</si>
  <si>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</si>
  <si>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</si>
  <si>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</si>
  <si>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</si>
  <si>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</si>
  <si>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</si>
  <si>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</si>
  <si>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</si>
  <si>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</si>
  <si>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</si>
  <si>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</si>
  <si>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</si>
  <si>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</si>
  <si>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</si>
  <si>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</si>
  <si>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</si>
  <si>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</si>
  <si>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</si>
  <si>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</si>
  <si>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</si>
  <si>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</si>
  <si>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</si>
  <si>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</si>
  <si>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</si>
  <si>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</si>
  <si>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</si>
  <si>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</si>
  <si>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</si>
  <si>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</si>
  <si>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</si>
  <si>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</si>
  <si>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</si>
  <si>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</si>
  <si>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</si>
  <si>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</si>
  <si>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</si>
  <si>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</si>
  <si>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</si>
  <si>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</si>
  <si>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</si>
  <si>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</si>
  <si>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</si>
  <si>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</si>
  <si>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</si>
  <si>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</si>
  <si>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</si>
  <si>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</si>
  <si>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</si>
  <si>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</si>
  <si>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</si>
  <si>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</si>
  <si>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</si>
  <si>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</si>
  <si>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</si>
  <si>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</si>
  <si>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</si>
  <si>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</si>
  <si>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</si>
  <si>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</si>
  <si>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</si>
  <si>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</si>
  <si>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</si>
  <si>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</si>
  <si>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</si>
  <si>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</si>
  <si>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</si>
  <si>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</si>
  <si>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</si>
  <si>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</si>
  <si>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</si>
  <si>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</si>
  <si>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</si>
  <si>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</si>
  <si>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</si>
  <si>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</si>
  <si>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</si>
  <si>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</si>
  <si>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</si>
  <si>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</si>
  <si>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</si>
  <si>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</si>
  <si>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</si>
  <si>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</si>
  <si>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</si>
  <si>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</si>
  <si>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</si>
  <si>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</si>
  <si>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</si>
  <si>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</si>
  <si>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</si>
  <si>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</si>
  <si>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</si>
  <si>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</si>
  <si>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</si>
  <si>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</si>
  <si>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</si>
  <si>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</si>
  <si>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</si>
  <si>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</si>
  <si>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</si>
  <si>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</si>
  <si>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</si>
  <si>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</si>
  <si>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</si>
  <si>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</si>
  <si>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</si>
  <si>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</si>
  <si>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</si>
  <si>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</si>
  <si>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</si>
  <si>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</si>
  <si>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</si>
  <si>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</si>
  <si>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</si>
  <si>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</si>
  <si>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</si>
  <si>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</si>
  <si>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</si>
  <si>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</si>
  <si>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</si>
  <si>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</si>
  <si>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</si>
  <si>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</si>
  <si>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</si>
  <si>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</si>
  <si>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</si>
  <si>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</si>
  <si>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</si>
  <si>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</si>
  <si>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</si>
  <si>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</si>
  <si>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</si>
  <si>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</si>
  <si>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</si>
  <si>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</si>
  <si>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</si>
  <si>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</si>
  <si>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</si>
  <si>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</si>
  <si>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</si>
  <si>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</si>
  <si>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</si>
  <si>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</si>
  <si>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</si>
  <si>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</si>
  <si>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</si>
  <si>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</si>
  <si>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</si>
  <si>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</si>
  <si>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</si>
  <si>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</si>
  <si>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</si>
  <si>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</si>
  <si>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</si>
  <si>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</si>
  <si>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</si>
  <si>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</si>
  <si>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</si>
  <si>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</si>
  <si>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</si>
  <si>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</si>
  <si>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</si>
  <si>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</si>
  <si>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</si>
  <si>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</si>
  <si>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</si>
  <si>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</si>
  <si>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</si>
  <si>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</si>
  <si>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</si>
  <si>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</si>
  <si>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</si>
  <si>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</si>
  <si>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</si>
  <si>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</si>
  <si>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</si>
  <si>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</si>
  <si>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</si>
  <si>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</si>
  <si>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</si>
  <si>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</si>
  <si>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</si>
  <si>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</si>
  <si>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</si>
  <si>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</si>
  <si>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</si>
  <si>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</si>
  <si>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</si>
  <si>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</si>
  <si>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</si>
  <si>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</si>
  <si>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</si>
  <si>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</si>
  <si>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</si>
  <si>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</si>
  <si>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</si>
  <si>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</si>
  <si>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</si>
  <si>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</si>
  <si>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</si>
  <si>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</si>
  <si>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</si>
  <si>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</si>
  <si>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</si>
  <si>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</si>
  <si>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</si>
  <si>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</si>
  <si>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</si>
  <si>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</si>
  <si>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</si>
  <si>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</si>
  <si>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</si>
  <si>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</si>
  <si>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</si>
  <si>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</si>
  <si>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</si>
  <si>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</si>
  <si>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</si>
  <si>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</si>
  <si>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</si>
  <si>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</si>
  <si>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</si>
  <si>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</si>
  <si>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</si>
  <si>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</si>
  <si>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</si>
  <si>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</si>
  <si>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</si>
  <si>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</si>
  <si>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</si>
  <si>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</si>
  <si>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</si>
  <si>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</si>
  <si>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</si>
  <si>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</si>
  <si>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</si>
  <si>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</si>
  <si>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</si>
  <si>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</si>
  <si>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</si>
  <si>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</si>
  <si>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</si>
  <si>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</si>
  <si>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</si>
  <si>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</si>
  <si>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</si>
  <si>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</si>
  <si>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</si>
  <si>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</si>
  <si>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</si>
  <si>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</si>
  <si>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</si>
  <si>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</si>
  <si>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</si>
  <si>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</si>
  <si>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</si>
  <si>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</si>
  <si>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</si>
  <si>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</si>
  <si>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</si>
  <si>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</si>
  <si>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</si>
  <si>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</si>
  <si>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</si>
  <si>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</si>
  <si>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</si>
  <si>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</si>
  <si>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</si>
  <si>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</si>
  <si>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</si>
  <si>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</si>
  <si>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</si>
  <si>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</si>
  <si>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</si>
  <si>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</si>
  <si>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</si>
  <si>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</si>
  <si>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</si>
  <si>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</si>
  <si>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</si>
  <si>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</si>
  <si>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</si>
  <si>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</si>
  <si>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</si>
  <si>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</si>
  <si>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</si>
  <si>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</si>
  <si>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</si>
  <si>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</si>
  <si>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</si>
  <si>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</si>
  <si>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</si>
  <si>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</si>
  <si>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</si>
  <si>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</si>
  <si>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</si>
  <si>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</si>
  <si>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</si>
  <si>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</si>
  <si>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</si>
  <si>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</si>
  <si>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</si>
  <si>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</si>
  <si>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</si>
  <si>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</si>
  <si>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</si>
  <si>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</si>
  <si>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</si>
  <si>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</si>
  <si>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</si>
  <si>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</si>
  <si>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</si>
  <si>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</si>
  <si>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</si>
  <si>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</si>
  <si>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</si>
  <si>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</si>
  <si>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</si>
  <si>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</si>
  <si>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</si>
  <si>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</si>
  <si>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</si>
  <si>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</si>
  <si>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</si>
  <si>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</si>
  <si>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</si>
  <si>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</si>
  <si>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</si>
  <si>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</si>
  <si>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</si>
  <si>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</si>
  <si>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</si>
  <si>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</si>
  <si>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</si>
  <si>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</si>
  <si>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</si>
  <si>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</si>
  <si>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</si>
  <si>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</si>
  <si>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</si>
  <si>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</si>
  <si>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</si>
  <si>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</si>
  <si>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</si>
  <si>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</si>
  <si>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</si>
  <si>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</si>
  <si>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</si>
  <si>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</si>
  <si>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</si>
  <si>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</si>
  <si>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</si>
  <si>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</si>
  <si>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</si>
  <si>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</si>
  <si>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</si>
  <si>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</si>
  <si>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</si>
  <si>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</si>
  <si>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</si>
  <si>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</si>
  <si>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</si>
  <si>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</si>
  <si>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</si>
  <si>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</si>
  <si>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</si>
  <si>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</si>
  <si>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</si>
  <si>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</si>
  <si>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</si>
  <si>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</si>
  <si>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</si>
  <si>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</si>
  <si>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</si>
  <si>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</si>
  <si>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</si>
  <si>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</si>
  <si>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</si>
  <si>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</si>
  <si>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</si>
  <si>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</si>
  <si>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</si>
  <si>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</si>
  <si>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</si>
  <si>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</si>
  <si>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</si>
  <si>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</si>
  <si>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</si>
  <si>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</si>
  <si>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</si>
  <si>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</si>
  <si>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</si>
  <si>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</si>
  <si>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</si>
  <si>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</si>
  <si>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</si>
  <si>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</si>
  <si>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</si>
  <si>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</si>
  <si>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</si>
  <si>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</si>
  <si>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</si>
  <si>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</si>
  <si>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</si>
  <si>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</si>
  <si>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</si>
  <si>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</si>
  <si>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</si>
  <si>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</si>
  <si>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</si>
  <si>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</si>
  <si>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</si>
  <si>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</si>
  <si>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</si>
  <si>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</si>
  <si>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</si>
  <si>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</si>
  <si>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</si>
  <si>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</si>
  <si>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</si>
  <si>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</si>
  <si>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</si>
  <si>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</si>
  <si>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</si>
  <si>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</si>
  <si>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</si>
  <si>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</si>
  <si>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</si>
  <si>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</si>
  <si>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</si>
  <si>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</si>
  <si>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</si>
  <si>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</si>
  <si>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</si>
  <si>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</si>
  <si>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</si>
  <si>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</si>
  <si>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</si>
  <si>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</si>
  <si>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</si>
  <si>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</si>
  <si>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</si>
  <si>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</si>
  <si>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</si>
  <si>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</si>
  <si>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</si>
  <si>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</si>
  <si>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</si>
  <si>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</si>
  <si>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</si>
  <si>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</si>
  <si>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</si>
  <si>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</si>
  <si>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</si>
  <si>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</si>
  <si>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</si>
  <si>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</si>
  <si>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</si>
  <si>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</si>
  <si>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</si>
  <si>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</si>
  <si>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</si>
  <si>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</si>
  <si>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</si>
  <si>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</si>
  <si>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</si>
  <si>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</si>
  <si>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</si>
  <si>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</si>
  <si>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</si>
  <si>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</si>
  <si>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</si>
  <si>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</si>
  <si>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</si>
  <si>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</si>
  <si>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</si>
  <si>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</si>
  <si>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</si>
  <si>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</si>
  <si>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</si>
  <si>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</si>
  <si>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</si>
  <si>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</si>
  <si>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</si>
  <si>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</si>
  <si>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</si>
  <si>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</si>
  <si>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</si>
  <si>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</si>
  <si>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</si>
  <si>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</si>
  <si>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</si>
  <si>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</si>
  <si>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</si>
  <si>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</si>
  <si>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</si>
  <si>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</si>
  <si>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</si>
  <si>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</si>
  <si>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</si>
  <si>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</si>
  <si>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</si>
  <si>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</si>
  <si>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</si>
  <si>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</si>
  <si>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</si>
  <si>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</si>
  <si>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</si>
  <si>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</si>
  <si>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</si>
  <si>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</si>
  <si>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</si>
  <si>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</si>
  <si>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</si>
  <si>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</si>
  <si>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</si>
  <si>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</si>
  <si>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</si>
  <si>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</si>
  <si>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</si>
  <si>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</si>
  <si>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</si>
  <si>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</si>
  <si>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</si>
  <si>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</si>
  <si>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</si>
  <si>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</si>
  <si>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</si>
  <si>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</si>
  <si>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</si>
  <si>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</si>
  <si>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</si>
  <si>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</si>
  <si>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</si>
  <si>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</si>
  <si>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</si>
  <si>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</si>
  <si>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</si>
  <si>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</si>
  <si>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</si>
  <si>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</si>
  <si>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</si>
  <si>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</si>
  <si>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</si>
  <si>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</si>
  <si>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</si>
  <si>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</si>
  <si>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</si>
  <si>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</si>
  <si>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</si>
  <si>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</si>
  <si>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</si>
  <si>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</si>
  <si>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</si>
  <si>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</si>
  <si>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</si>
  <si>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</si>
  <si>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</si>
  <si>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</si>
  <si>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</si>
  <si>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</si>
  <si>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</si>
  <si>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</si>
  <si>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</si>
  <si>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</si>
  <si>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</si>
  <si>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</si>
  <si>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</si>
  <si>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</si>
  <si>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</si>
  <si>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</si>
  <si>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</si>
  <si>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</si>
  <si>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</si>
  <si>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</si>
  <si>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</si>
  <si>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</si>
  <si>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</si>
  <si>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</si>
  <si>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</si>
  <si>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</si>
  <si>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</si>
  <si>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</si>
  <si>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</si>
  <si>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</si>
  <si>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</si>
  <si>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</si>
  <si>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</si>
  <si>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</si>
  <si>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</si>
  <si>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</si>
  <si>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</si>
  <si>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</si>
  <si>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</si>
  <si>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</si>
  <si>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</si>
  <si>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</si>
  <si>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</si>
  <si>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</si>
  <si>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</si>
  <si>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</si>
  <si>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</si>
  <si>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</si>
  <si>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</si>
  <si>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</si>
  <si>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</si>
  <si>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</si>
  <si>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</si>
  <si>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</si>
  <si>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</si>
  <si>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</si>
  <si>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</si>
  <si>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</si>
  <si>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</si>
  <si>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</si>
  <si>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</si>
  <si>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</si>
  <si>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</si>
  <si>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</si>
  <si>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</si>
  <si>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</si>
  <si>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</si>
  <si>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</si>
  <si>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</si>
  <si>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</si>
  <si>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</si>
  <si>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</si>
  <si>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</si>
  <si>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</si>
  <si>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</si>
  <si>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</si>
  <si>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</si>
  <si>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</si>
  <si>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</si>
  <si>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</si>
  <si>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</si>
  <si>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</si>
  <si>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</si>
  <si>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</si>
  <si>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</si>
  <si>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</si>
  <si>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</si>
  <si>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</si>
  <si>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</si>
  <si>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</si>
  <si>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</si>
  <si>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</si>
  <si>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</si>
  <si>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</si>
  <si>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</si>
  <si>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</si>
  <si>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</si>
  <si>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</si>
  <si>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</si>
  <si>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</si>
  <si>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</si>
  <si>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</si>
  <si>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</si>
  <si>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</si>
  <si>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</si>
  <si>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</si>
  <si>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</si>
  <si>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</si>
  <si>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</si>
  <si>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</si>
  <si>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</si>
  <si>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</si>
  <si>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</si>
  <si>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</si>
  <si>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</si>
  <si>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</si>
  <si>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</si>
  <si>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</si>
  <si>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</si>
  <si>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</si>
  <si>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</si>
  <si>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</si>
  <si>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</si>
  <si>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</si>
  <si>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</si>
  <si>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</si>
  <si>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</si>
  <si>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</si>
  <si>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</si>
  <si>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</si>
  <si>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</si>
  <si>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</si>
  <si>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</si>
  <si>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</si>
  <si>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</si>
  <si>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</si>
  <si>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</si>
  <si>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</si>
  <si>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</si>
  <si>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</si>
  <si>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</si>
  <si>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</si>
  <si>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</si>
  <si>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</si>
  <si>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</si>
  <si>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</si>
  <si>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</si>
  <si>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</si>
  <si>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</si>
  <si>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</si>
  <si>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</si>
  <si>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</si>
  <si>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</si>
  <si>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</si>
  <si>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</si>
  <si>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</si>
  <si>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</si>
  <si>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</si>
  <si>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</si>
  <si>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</si>
  <si>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</si>
  <si>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</si>
  <si>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</si>
  <si>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</si>
  <si>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</si>
  <si>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</si>
  <si>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</si>
  <si>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</si>
  <si>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</si>
  <si>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</si>
  <si>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</si>
  <si>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</si>
  <si>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</si>
  <si>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</si>
  <si>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</si>
  <si>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</si>
  <si>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</si>
  <si>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</si>
  <si>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</si>
  <si>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</si>
  <si>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</si>
  <si>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</si>
  <si>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</si>
  <si>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</si>
  <si>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</si>
  <si>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</si>
  <si>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</si>
  <si>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</si>
  <si>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</si>
  <si>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</si>
  <si>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</si>
  <si>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</si>
  <si>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</si>
  <si>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</si>
  <si>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</si>
  <si>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</si>
  <si>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</si>
  <si>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</si>
  <si>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</si>
  <si>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</si>
  <si>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</si>
  <si>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</si>
  <si>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</si>
  <si>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</si>
  <si>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</si>
  <si>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</si>
  <si>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</si>
  <si>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</si>
  <si>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</si>
  <si>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</si>
  <si>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</si>
  <si>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</si>
  <si>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</si>
  <si>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</si>
  <si>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</si>
  <si>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</si>
  <si>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</si>
  <si>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</si>
  <si>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</si>
  <si>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</si>
  <si>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</si>
  <si>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</si>
  <si>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</si>
  <si>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</si>
  <si>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</si>
  <si>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</si>
  <si>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</si>
  <si>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</si>
  <si>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</si>
  <si>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</si>
  <si>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</si>
  <si>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</si>
  <si>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</si>
  <si>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</si>
  <si>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</si>
  <si>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</si>
  <si>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</si>
  <si>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</si>
  <si>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</si>
  <si>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</si>
  <si>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</si>
  <si>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</si>
  <si>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</si>
  <si>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</si>
  <si>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</si>
  <si>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</si>
  <si>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</si>
  <si>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</si>
  <si>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</si>
  <si>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</si>
  <si>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</si>
  <si>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</si>
  <si>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</si>
  <si>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</si>
  <si>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</si>
  <si>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</si>
  <si>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</si>
  <si>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</si>
  <si>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</si>
  <si>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</si>
  <si>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</si>
  <si>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</si>
  <si>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</si>
  <si>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</si>
  <si>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</si>
  <si>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</si>
  <si>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</si>
  <si>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</si>
  <si>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</si>
  <si>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</si>
  <si>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</si>
  <si>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</si>
  <si>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</si>
  <si>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</si>
  <si>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</si>
  <si>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</si>
  <si>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</si>
  <si>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</si>
  <si>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</si>
  <si>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</si>
  <si>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</si>
  <si>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</si>
  <si>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</si>
  <si>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</si>
  <si>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</si>
  <si>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</si>
  <si>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</si>
  <si>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</si>
  <si>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</si>
  <si>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</si>
  <si>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</si>
  <si>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</si>
  <si>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</si>
  <si>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</si>
  <si>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</si>
  <si>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</si>
  <si>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</si>
  <si>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</si>
  <si>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</si>
  <si>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</si>
  <si>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</si>
  <si>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</si>
  <si>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</si>
  <si>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</si>
  <si>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</si>
  <si>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</si>
  <si>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</si>
  <si>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</si>
  <si>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</si>
  <si>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</si>
  <si>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</si>
  <si>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</si>
  <si>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</si>
  <si>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</si>
  <si>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</si>
  <si>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</si>
  <si>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</si>
  <si>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</si>
  <si>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</si>
  <si>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</si>
  <si>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</si>
  <si>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</si>
  <si>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</si>
  <si>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</si>
  <si>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</si>
  <si>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</si>
  <si>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</si>
  <si>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</si>
  <si>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</si>
  <si>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</si>
  <si>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</si>
  <si>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</si>
  <si>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</si>
  <si>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</si>
  <si>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</si>
  <si>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</si>
  <si>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</si>
  <si>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</si>
  <si>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</si>
  <si>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</si>
  <si>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</si>
  <si>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</si>
  <si>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</si>
  <si>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</si>
  <si>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</si>
  <si>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</si>
  <si>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</si>
  <si>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</si>
  <si>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</si>
  <si>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</si>
  <si>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</si>
  <si>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</si>
  <si>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</si>
  <si>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</si>
  <si>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</si>
  <si>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</si>
  <si>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</si>
  <si>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</si>
  <si>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</si>
  <si>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</si>
  <si>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</si>
  <si>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</si>
  <si>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</si>
  <si>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</si>
  <si>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</si>
  <si>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</si>
  <si>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</si>
  <si>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</si>
  <si>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</si>
  <si>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</si>
  <si>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</si>
  <si>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</si>
  <si>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</si>
  <si>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</si>
  <si>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</si>
  <si>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</si>
  <si>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</si>
  <si>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</si>
  <si>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</si>
  <si>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</si>
  <si>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</si>
  <si>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</si>
  <si>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</si>
  <si>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</si>
  <si>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</si>
  <si>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</si>
  <si>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</si>
  <si>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</si>
  <si>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</si>
  <si>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</si>
  <si>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</si>
  <si>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</si>
  <si>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</si>
  <si>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</si>
  <si>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</si>
  <si>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</si>
  <si>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</si>
  <si>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</si>
  <si>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</si>
  <si>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</si>
  <si>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</si>
  <si>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</si>
  <si>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</si>
  <si>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</si>
  <si>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</si>
  <si>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</si>
  <si>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</si>
  <si>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</si>
  <si>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</si>
  <si>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</si>
  <si>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</si>
  <si>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</si>
  <si>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</si>
  <si>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</si>
  <si>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</si>
  <si>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</si>
  <si>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</si>
  <si>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</si>
  <si>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</si>
  <si>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</si>
  <si>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</si>
  <si>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</si>
  <si>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</si>
  <si>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</si>
  <si>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</si>
  <si>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</si>
  <si>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</si>
  <si>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</si>
  <si>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</si>
  <si>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</si>
  <si>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</si>
  <si>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</si>
  <si>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</si>
  <si>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</si>
  <si>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</si>
  <si>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</si>
  <si>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</si>
  <si>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</si>
  <si>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</si>
  <si>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</si>
  <si>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</si>
  <si>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</si>
  <si>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</si>
  <si>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</si>
  <si>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</si>
  <si>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</si>
  <si>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</si>
  <si>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</si>
  <si>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</si>
  <si>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</si>
  <si>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</si>
  <si>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</si>
  <si>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</si>
  <si>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</si>
  <si>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</si>
  <si>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</si>
  <si>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</si>
  <si>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</si>
  <si>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</si>
  <si>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</si>
  <si>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</si>
  <si>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</si>
  <si>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</si>
  <si>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</si>
  <si>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</si>
  <si>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</si>
  <si>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</si>
  <si>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</si>
  <si>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</si>
  <si>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</si>
  <si>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</si>
  <si>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</si>
  <si>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</si>
  <si>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</si>
  <si>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</si>
  <si>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</si>
  <si>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</si>
  <si>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</si>
  <si>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</si>
  <si>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</si>
  <si>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</si>
  <si>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</si>
  <si>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</si>
  <si>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</si>
  <si>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</si>
  <si>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</si>
  <si>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</si>
  <si>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</si>
  <si>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</si>
  <si>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</si>
  <si>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</si>
  <si>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</si>
  <si>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</si>
  <si>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</si>
  <si>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</si>
  <si>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</si>
  <si>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</si>
  <si>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</si>
  <si>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</si>
  <si>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</si>
  <si>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</si>
  <si>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</si>
  <si>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</si>
  <si>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</si>
  <si>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</si>
  <si>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</si>
  <si>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</si>
  <si>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</si>
  <si>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</si>
  <si>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</si>
  <si>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</si>
  <si>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</si>
  <si>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</si>
  <si>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</si>
  <si>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</si>
  <si>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</si>
  <si>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</si>
  <si>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</si>
  <si>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</si>
  <si>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</si>
  <si>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</si>
  <si>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</si>
  <si>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</si>
  <si>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</si>
  <si>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</si>
  <si>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</si>
  <si>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</si>
  <si>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</si>
  <si>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</si>
  <si>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</si>
  <si>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</si>
  <si>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</si>
  <si>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</si>
  <si>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</si>
  <si>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</si>
  <si>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</si>
  <si>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</si>
  <si>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</si>
  <si>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</si>
  <si>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</si>
  <si>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</si>
  <si>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</si>
  <si>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</si>
  <si>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</si>
  <si>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</si>
  <si>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</si>
  <si>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</si>
  <si>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</si>
  <si>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</si>
  <si>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</si>
  <si>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</si>
  <si>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</si>
  <si>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</si>
  <si>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</si>
  <si>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</si>
  <si>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</si>
  <si>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</si>
  <si>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</si>
  <si>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</si>
  <si>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</si>
  <si>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</si>
  <si>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</si>
  <si>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</si>
  <si>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</si>
  <si>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</si>
  <si>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</si>
  <si>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</si>
  <si>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</si>
  <si>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</si>
  <si>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</si>
  <si>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</si>
  <si>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</si>
  <si>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</si>
  <si>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</si>
  <si>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</si>
  <si>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</si>
  <si>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</si>
  <si>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</si>
  <si>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</si>
  <si>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</si>
  <si>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</si>
  <si>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</si>
  <si>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</si>
  <si>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</si>
  <si>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</si>
  <si>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</si>
  <si>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</si>
  <si>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</si>
  <si>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</si>
  <si>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</si>
  <si>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</si>
  <si>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</si>
  <si>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</si>
  <si>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</si>
  <si>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</si>
  <si>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</si>
  <si>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</si>
  <si>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</si>
  <si>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</si>
  <si>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</si>
  <si>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</si>
  <si>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</si>
  <si>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</si>
  <si>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</si>
  <si>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</si>
  <si>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</si>
  <si>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</si>
  <si>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</si>
  <si>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</si>
  <si>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</si>
  <si>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</si>
  <si>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</si>
  <si>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</si>
  <si>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</si>
  <si>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</si>
  <si>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</si>
  <si>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</si>
  <si>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</si>
  <si>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</si>
  <si>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</si>
  <si>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</si>
  <si>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</si>
  <si>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</si>
  <si>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</si>
  <si>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</si>
  <si>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</si>
  <si>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</si>
  <si>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</si>
  <si>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</si>
  <si>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</si>
  <si>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</si>
  <si>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</si>
  <si>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</si>
  <si>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</si>
  <si>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</si>
  <si>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</si>
  <si>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</si>
  <si>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</si>
  <si>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</si>
  <si>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</si>
  <si>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</si>
  <si>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</si>
  <si>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</si>
  <si>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</si>
  <si>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</si>
  <si>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</si>
  <si>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</si>
  <si>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</si>
  <si>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</si>
  <si>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</si>
  <si>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</si>
  <si>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</si>
  <si>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</si>
  <si>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</si>
  <si>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</si>
  <si>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</si>
  <si>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</si>
  <si>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</si>
  <si>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</si>
  <si>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</si>
  <si>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</si>
  <si>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</si>
  <si>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</si>
  <si>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</si>
  <si>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</si>
  <si>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</si>
  <si>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</si>
  <si>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</si>
  <si>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</si>
  <si>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</si>
  <si>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</si>
  <si>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</si>
  <si>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</si>
  <si>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</si>
  <si>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</si>
  <si>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</si>
  <si>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</si>
  <si>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</si>
  <si>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</si>
  <si>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</si>
  <si>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</si>
  <si>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</si>
  <si>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</si>
  <si>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</si>
  <si>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</si>
  <si>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</si>
  <si>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</si>
  <si>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</si>
  <si>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</si>
  <si>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</si>
  <si>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</si>
  <si>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</si>
  <si>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</si>
  <si>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</si>
  <si>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</si>
  <si>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</si>
  <si>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</si>
  <si>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</si>
  <si>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</si>
  <si>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</si>
  <si>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</si>
  <si>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</si>
  <si>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</si>
  <si>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</si>
  <si>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</si>
  <si>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</si>
  <si>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</si>
  <si>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</si>
  <si>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</si>
  <si>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</si>
  <si>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</si>
  <si>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</si>
  <si>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</si>
  <si>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</si>
  <si>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</si>
  <si>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</si>
  <si>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</si>
  <si>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</si>
  <si>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</si>
  <si>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</si>
  <si>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</si>
  <si>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</si>
  <si>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</si>
  <si>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</si>
  <si>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</si>
  <si>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</si>
  <si>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</si>
  <si>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</si>
  <si>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</si>
  <si>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</si>
  <si>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</si>
  <si>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</si>
  <si>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</si>
  <si>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</si>
  <si>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</si>
  <si>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</si>
  <si>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</si>
  <si>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</si>
  <si>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</si>
  <si>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</si>
  <si>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</si>
  <si>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</si>
  <si>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</si>
  <si>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</si>
  <si>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</si>
  <si>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</si>
  <si>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</si>
  <si>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</si>
  <si>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</si>
  <si>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</si>
  <si>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</si>
  <si>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</si>
  <si>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</si>
  <si>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</si>
  <si>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</si>
  <si>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</si>
  <si>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</si>
  <si>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</si>
  <si>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</si>
  <si>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</si>
  <si>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</si>
  <si>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</si>
  <si>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</si>
  <si>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</si>
  <si>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</si>
  <si>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</si>
  <si>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</si>
  <si>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</si>
  <si>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</si>
  <si>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</si>
  <si>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</si>
  <si>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</si>
  <si>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</si>
  <si>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</si>
  <si>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</si>
  <si>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</si>
  <si>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</si>
  <si>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</si>
  <si>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</si>
  <si>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</si>
  <si>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</si>
  <si>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</si>
  <si>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</si>
  <si>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</si>
  <si>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</si>
  <si>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</si>
  <si>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</si>
  <si>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</si>
  <si>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</si>
  <si>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</si>
  <si>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</si>
  <si>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</si>
  <si>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</si>
  <si>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</si>
  <si>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</si>
  <si>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</si>
  <si>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</si>
  <si>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</si>
  <si>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</si>
  <si>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</si>
  <si>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</si>
  <si>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</si>
  <si>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</si>
  <si>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</si>
  <si>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</si>
  <si>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</si>
  <si>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</si>
  <si>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</si>
  <si>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</si>
  <si>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</si>
  <si>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</si>
  <si>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</si>
  <si>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</si>
  <si>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</si>
  <si>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</si>
  <si>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</si>
  <si>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</si>
  <si>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</si>
  <si>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</si>
  <si>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</si>
  <si>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</si>
  <si>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</si>
  <si>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</si>
  <si>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</si>
  <si>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</si>
  <si>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</si>
  <si>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</si>
  <si>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</si>
  <si>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</si>
  <si>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</si>
  <si>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</si>
  <si>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</si>
  <si>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</si>
  <si>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</si>
  <si>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</si>
  <si>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</si>
  <si>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</si>
  <si>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</si>
  <si>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</si>
  <si>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</si>
  <si>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</si>
  <si>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</si>
  <si>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</si>
  <si>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</si>
  <si>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</si>
  <si>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</si>
  <si>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</si>
  <si>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</si>
  <si>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</si>
  <si>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</si>
  <si>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</si>
  <si>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</si>
  <si>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</si>
  <si>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</si>
  <si>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</si>
  <si>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</si>
  <si>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</si>
  <si>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</si>
  <si>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</si>
  <si>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</si>
  <si>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</si>
  <si>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</si>
  <si>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</si>
  <si>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</si>
  <si>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</si>
  <si>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</si>
  <si>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</si>
  <si>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</si>
  <si>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</si>
  <si>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</si>
  <si>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</si>
  <si>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</si>
  <si>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</si>
  <si>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</si>
  <si>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</si>
  <si>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</si>
  <si>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</si>
  <si>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</si>
  <si>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</si>
  <si>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</si>
  <si>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</si>
  <si>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</si>
  <si>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</si>
  <si>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</si>
  <si>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</si>
  <si>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</si>
  <si>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</si>
  <si>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</si>
  <si>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</si>
  <si>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</si>
  <si>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</si>
  <si>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</si>
  <si>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</si>
  <si>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</si>
  <si>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</si>
  <si>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</si>
  <si>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</si>
  <si>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</si>
  <si>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</si>
  <si>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</si>
  <si>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</si>
  <si>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</si>
  <si>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</si>
  <si>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</si>
  <si>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</si>
  <si>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</si>
  <si>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</si>
  <si>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</si>
  <si>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</si>
  <si>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</si>
  <si>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</si>
  <si>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</si>
  <si>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</si>
  <si>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</si>
  <si>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</si>
  <si>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</si>
  <si>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</si>
  <si>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</si>
  <si>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</si>
  <si>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</si>
  <si>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</si>
  <si>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</si>
  <si>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</si>
  <si>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</si>
  <si>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</si>
  <si>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</si>
  <si>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</si>
  <si>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</si>
  <si>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</si>
  <si>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</si>
  <si>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</si>
  <si>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</si>
  <si>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</si>
  <si>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</si>
  <si>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</si>
  <si>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</si>
  <si>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</si>
  <si>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</si>
  <si>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</si>
  <si>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</si>
  <si>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</si>
  <si>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</si>
  <si>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</si>
  <si>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</si>
  <si>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</si>
  <si>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</si>
  <si>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</si>
  <si>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</si>
  <si>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</si>
  <si>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</si>
  <si>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</si>
  <si>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</si>
  <si>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</si>
  <si>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</si>
  <si>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</si>
  <si>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</si>
  <si>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</si>
  <si>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</si>
  <si>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</si>
  <si>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</si>
  <si>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</si>
  <si>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</si>
  <si>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</si>
  <si>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</si>
  <si>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</si>
  <si>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</si>
  <si>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</si>
  <si>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</si>
  <si>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</si>
  <si>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</si>
  <si>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</si>
  <si>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</si>
  <si>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</si>
  <si>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</si>
  <si>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</si>
  <si>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</si>
  <si>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</si>
  <si>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</si>
  <si>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</si>
  <si>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</si>
  <si>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</si>
  <si>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</si>
  <si>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</si>
  <si>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</si>
  <si>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</si>
  <si>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</si>
  <si>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</si>
  <si>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</si>
  <si>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</si>
  <si>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</si>
  <si>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</si>
  <si>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</si>
  <si>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</si>
  <si>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</si>
  <si>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</si>
  <si>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</si>
  <si>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</si>
  <si>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</si>
  <si>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</si>
  <si>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</si>
  <si>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</si>
  <si>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</si>
  <si>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</si>
  <si>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</si>
  <si>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</si>
  <si>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</si>
  <si>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</si>
  <si>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</si>
  <si>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</si>
  <si>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</si>
  <si>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</si>
  <si>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</si>
  <si>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</si>
  <si>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</si>
  <si>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</si>
  <si>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</si>
  <si>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</si>
  <si>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</si>
  <si>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</si>
  <si>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</si>
  <si>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</si>
  <si>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</si>
  <si>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</si>
  <si>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</si>
  <si>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</si>
  <si>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</si>
  <si>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</si>
  <si>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</si>
  <si>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</si>
  <si>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</si>
  <si>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</si>
  <si>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</si>
  <si>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</si>
  <si>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</si>
  <si>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</si>
  <si>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</si>
  <si>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</si>
  <si>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</si>
  <si>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</si>
  <si>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</si>
  <si>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</si>
  <si>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</si>
  <si>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</si>
  <si>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</si>
  <si>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</si>
  <si>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</si>
  <si>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</si>
  <si>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</si>
  <si>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</si>
  <si>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</si>
  <si>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</si>
  <si>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</si>
  <si>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</si>
  <si>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</si>
  <si>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</si>
  <si>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</si>
  <si>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</si>
  <si>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</si>
  <si>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</si>
  <si>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</si>
  <si>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</si>
  <si>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</si>
  <si>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</si>
  <si>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</si>
  <si>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</si>
  <si>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</si>
  <si>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</si>
  <si>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</si>
  <si>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</si>
  <si>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</si>
  <si>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</si>
  <si>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</si>
  <si>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</si>
  <si>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</si>
  <si>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</si>
  <si>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</si>
  <si>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</si>
  <si>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</si>
  <si>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</si>
  <si>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</si>
  <si>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</si>
  <si>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</si>
  <si>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</si>
  <si>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</si>
  <si>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</si>
  <si>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</si>
  <si>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</si>
  <si>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</si>
  <si>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</si>
  <si>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</si>
  <si>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</si>
  <si>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</si>
  <si>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</si>
  <si>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</si>
  <si>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</si>
  <si>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</si>
  <si>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</si>
  <si>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</si>
  <si>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</si>
  <si>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</si>
  <si>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</si>
  <si>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</si>
  <si>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</si>
  <si>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</si>
  <si>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</si>
  <si>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</si>
  <si>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</si>
  <si>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</si>
  <si>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</si>
  <si>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</si>
  <si>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</si>
  <si>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</si>
  <si>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</si>
  <si>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</si>
  <si>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</si>
  <si>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</si>
  <si>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</si>
  <si>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</si>
  <si>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</si>
  <si>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</si>
  <si>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</si>
  <si>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</si>
  <si>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</si>
  <si>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</si>
  <si>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</si>
  <si>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</si>
  <si>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</si>
  <si>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</si>
  <si>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</si>
  <si>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</si>
  <si>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</si>
  <si>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</si>
  <si>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</si>
  <si>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</si>
  <si>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</si>
  <si>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</si>
  <si>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</si>
  <si>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</si>
  <si>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</si>
  <si>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</si>
  <si>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</si>
  <si>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</si>
  <si>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</si>
  <si>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</si>
  <si>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</si>
  <si>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</si>
  <si>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</si>
  <si>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</si>
  <si>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</si>
  <si>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</si>
  <si>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</si>
  <si>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</si>
  <si>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</si>
  <si>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</si>
  <si>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</si>
  <si>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</si>
  <si>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</si>
  <si>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</si>
  <si>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</si>
  <si>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</si>
  <si>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</si>
  <si>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</si>
  <si>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</si>
  <si>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</si>
  <si>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</si>
  <si>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</si>
  <si>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</si>
  <si>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</si>
  <si>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</si>
  <si>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</si>
  <si>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</si>
  <si>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</si>
  <si>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</si>
  <si>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</si>
  <si>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</si>
  <si>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</si>
  <si>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</si>
  <si>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</si>
  <si>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</si>
  <si>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</si>
  <si>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</si>
  <si>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</si>
  <si>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</si>
  <si>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</si>
  <si>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</si>
  <si>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</si>
  <si>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</si>
  <si>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</si>
  <si>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</si>
  <si>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</si>
  <si>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</si>
  <si>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</si>
  <si>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</si>
  <si>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</si>
  <si>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</si>
  <si>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</si>
  <si>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</si>
  <si>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</si>
  <si>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</si>
  <si>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</si>
  <si>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</si>
  <si>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</si>
  <si>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</si>
  <si>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</si>
  <si>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</si>
  <si>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</si>
  <si>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</si>
  <si>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</si>
  <si>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</si>
  <si>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</si>
  <si>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</si>
  <si>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</si>
  <si>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</si>
  <si>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</si>
  <si>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</si>
  <si>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</si>
  <si>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</si>
  <si>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</si>
  <si>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</si>
  <si>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</si>
  <si>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</si>
  <si>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</si>
  <si>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</si>
  <si>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</si>
  <si>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</si>
  <si>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</si>
  <si>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</si>
  <si>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</si>
  <si>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</si>
  <si>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</si>
  <si>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</si>
  <si>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</si>
  <si>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</si>
  <si>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</si>
  <si>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</si>
  <si>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</si>
  <si>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</si>
  <si>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</si>
  <si>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</si>
  <si>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</si>
  <si>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</si>
  <si>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</si>
  <si>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</si>
  <si>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</si>
  <si>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</si>
  <si>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</si>
  <si>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</si>
  <si>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</si>
  <si>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</si>
  <si>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</si>
  <si>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</si>
  <si>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</si>
  <si>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</si>
  <si>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</si>
  <si>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</si>
  <si>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</si>
  <si>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</si>
  <si>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</si>
  <si>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</si>
  <si>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</si>
  <si>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</si>
  <si>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</si>
  <si>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</si>
  <si>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</si>
  <si>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</si>
  <si>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</si>
  <si>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</si>
  <si>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</si>
  <si>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</si>
  <si>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</si>
  <si>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</si>
  <si>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</si>
  <si>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</si>
  <si>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</si>
  <si>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</si>
  <si>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</si>
  <si>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</si>
  <si>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</si>
  <si>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</si>
  <si>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</si>
  <si>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</si>
  <si>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</si>
  <si>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</si>
  <si>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</si>
  <si>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</si>
  <si>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</si>
  <si>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</si>
  <si>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</si>
  <si>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</si>
  <si>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</si>
  <si>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</si>
  <si>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</si>
  <si>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</si>
  <si>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</si>
  <si>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</si>
  <si>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</si>
  <si>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</si>
  <si>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</si>
  <si>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</si>
  <si>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</si>
  <si>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</si>
  <si>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</si>
  <si>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</si>
  <si>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</si>
  <si>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</si>
  <si>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</si>
  <si>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</si>
  <si>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</si>
  <si>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</si>
  <si>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</si>
  <si>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</si>
  <si>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</si>
  <si>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</si>
  <si>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</si>
  <si>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</si>
  <si>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</si>
  <si>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</si>
  <si>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</si>
  <si>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</si>
  <si>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</si>
  <si>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</si>
  <si>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</si>
  <si>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</si>
  <si>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</si>
  <si>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</si>
  <si>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</si>
  <si>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</si>
  <si>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</si>
  <si>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</si>
  <si>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</si>
  <si>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</si>
  <si>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</si>
  <si>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</si>
  <si>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</si>
  <si>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</si>
  <si>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</si>
  <si>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</si>
  <si>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</si>
  <si>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</si>
  <si>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</si>
  <si>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</si>
  <si>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</si>
  <si>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</si>
  <si>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</si>
  <si>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</si>
  <si>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</si>
  <si>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</si>
  <si>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</si>
  <si>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</si>
  <si>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</si>
  <si>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</si>
  <si>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</si>
  <si>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</si>
  <si>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</si>
  <si>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</si>
  <si>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</si>
  <si>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</si>
  <si>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</si>
  <si>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</si>
  <si>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</si>
  <si>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</si>
  <si>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</si>
  <si>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</si>
  <si>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</si>
  <si>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</si>
  <si>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</si>
  <si>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</si>
  <si>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</si>
  <si>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</si>
  <si>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</si>
  <si>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</si>
  <si>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</si>
  <si>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</si>
  <si>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</si>
  <si>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</si>
  <si>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</si>
  <si>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</si>
  <si>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</si>
  <si>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</si>
  <si>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</si>
  <si>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</si>
  <si>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</si>
  <si>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</si>
  <si>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</si>
  <si>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</si>
  <si>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</si>
  <si>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</si>
  <si>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</si>
  <si>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</si>
  <si>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</si>
  <si>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</si>
  <si>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</si>
  <si>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</si>
  <si>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</si>
  <si>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</si>
  <si>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</si>
  <si>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</si>
  <si>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</si>
  <si>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</si>
  <si>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</si>
  <si>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</si>
  <si>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</si>
  <si>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</si>
  <si>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</si>
  <si>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</si>
  <si>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</si>
  <si>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</si>
  <si>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</si>
  <si>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</si>
  <si>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</si>
  <si>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</si>
  <si>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</si>
  <si>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</si>
  <si>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</si>
  <si>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</si>
  <si>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</si>
  <si>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</si>
  <si>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</si>
  <si>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</si>
  <si>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</si>
  <si>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</si>
  <si>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</si>
  <si>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</si>
  <si>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</si>
  <si>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</si>
  <si>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</si>
  <si>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</si>
  <si>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</si>
  <si>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</si>
  <si>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</si>
  <si>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</si>
  <si>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</si>
  <si>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</si>
  <si>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</si>
  <si>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</si>
  <si>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</si>
  <si>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</si>
  <si>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</si>
  <si>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</si>
  <si>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</si>
  <si>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</si>
  <si>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</si>
  <si>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</si>
  <si>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</si>
  <si>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</si>
  <si>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</si>
  <si>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</si>
  <si>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</si>
  <si>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</si>
  <si>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</si>
  <si>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</si>
  <si>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</si>
  <si>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</si>
  <si>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</si>
  <si>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</si>
  <si>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</si>
  <si>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</si>
  <si>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</si>
  <si>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</si>
  <si>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</si>
  <si>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</si>
  <si>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</si>
  <si>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</si>
  <si>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</si>
  <si>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</si>
  <si>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</si>
  <si>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</si>
  <si>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</si>
  <si>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</si>
  <si>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</si>
  <si>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</si>
  <si>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</si>
  <si>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</si>
  <si>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</si>
  <si>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</si>
  <si>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</si>
  <si>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</si>
  <si>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</si>
  <si>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</si>
  <si>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</si>
  <si>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</si>
  <si>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</si>
  <si>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</si>
  <si>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</si>
  <si>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</si>
  <si>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</si>
  <si>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</si>
  <si>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</si>
  <si>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</si>
  <si>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</si>
  <si>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</si>
  <si>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</si>
  <si>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</si>
  <si>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</si>
  <si>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</si>
  <si>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</si>
  <si>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</si>
  <si>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</si>
  <si>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</si>
  <si>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</si>
  <si>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</si>
  <si>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</si>
  <si>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</si>
  <si>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</si>
  <si>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</si>
  <si>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</si>
  <si>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</si>
  <si>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</si>
  <si>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</si>
  <si>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</si>
  <si>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</si>
  <si>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</si>
  <si>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</si>
  <si>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</si>
  <si>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</si>
  <si>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</si>
  <si>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</si>
  <si>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</si>
  <si>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</si>
  <si>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</si>
  <si>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</si>
  <si>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</si>
  <si>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</si>
  <si>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</si>
  <si>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</si>
  <si>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</si>
  <si>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</si>
  <si>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</si>
  <si>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</si>
  <si>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</si>
  <si>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</si>
  <si>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</si>
  <si>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</si>
  <si>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</si>
  <si>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</si>
  <si>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</si>
  <si>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</si>
  <si>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</si>
  <si>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</si>
  <si>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</si>
  <si>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</si>
  <si>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</si>
  <si>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</si>
  <si>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</si>
  <si>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</si>
  <si>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</si>
  <si>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</si>
  <si>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</si>
  <si>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</si>
  <si>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</si>
  <si>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</si>
  <si>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</si>
  <si>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</si>
  <si>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</si>
  <si>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</si>
  <si>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</si>
  <si>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</si>
  <si>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</si>
  <si>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</si>
  <si>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</si>
  <si>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</si>
  <si>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</si>
  <si>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</si>
  <si>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</si>
  <si>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</si>
  <si>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</si>
  <si>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</si>
  <si>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</si>
  <si>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</si>
  <si>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</si>
  <si>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</si>
  <si>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</si>
  <si>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</si>
  <si>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</si>
  <si>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</si>
  <si>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</si>
  <si>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</si>
  <si>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</si>
  <si>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</si>
  <si>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</si>
  <si>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</si>
  <si>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</si>
  <si>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</si>
  <si>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</si>
  <si>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</si>
  <si>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</si>
  <si>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</si>
  <si>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</si>
  <si>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</si>
  <si>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</si>
  <si>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</si>
  <si>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</si>
  <si>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</si>
  <si>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</si>
  <si>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</si>
  <si>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</si>
  <si>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</si>
  <si>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</si>
  <si>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</si>
  <si>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</si>
  <si>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</si>
  <si>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</si>
  <si>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</si>
  <si>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</si>
  <si>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</si>
  <si>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</si>
  <si>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</si>
  <si>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</si>
  <si>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</si>
  <si>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</si>
  <si>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</si>
  <si>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</si>
  <si>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</si>
  <si>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</si>
  <si>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</si>
  <si>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</si>
  <si>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</si>
  <si>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</si>
  <si>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</si>
  <si>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</si>
  <si>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</si>
  <si>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</si>
  <si>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</si>
  <si>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</si>
  <si>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</si>
  <si>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</si>
  <si>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</si>
  <si>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</si>
  <si>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</si>
  <si>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</si>
  <si>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</si>
  <si>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</si>
  <si>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</si>
  <si>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</si>
  <si>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</si>
  <si>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</si>
  <si>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</si>
  <si>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</si>
  <si>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</si>
  <si>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</si>
  <si>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</si>
  <si>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</si>
  <si>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</si>
  <si>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</si>
  <si>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</si>
  <si>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</si>
  <si>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</si>
  <si>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</si>
  <si>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</si>
  <si>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</si>
  <si>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</si>
  <si>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</si>
  <si>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</si>
  <si>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</si>
  <si>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</si>
  <si>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</si>
  <si>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</si>
  <si>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</si>
  <si>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</si>
  <si>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</si>
  <si>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</si>
  <si>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</si>
  <si>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</si>
  <si>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</si>
  <si>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</si>
  <si>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</si>
  <si>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</si>
  <si>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</si>
  <si>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</si>
  <si>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</si>
  <si>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</si>
  <si>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</si>
  <si>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</si>
  <si>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</si>
  <si>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</si>
  <si>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</si>
  <si>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</si>
  <si>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</si>
  <si>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</si>
  <si>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</si>
  <si>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</si>
  <si>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</si>
  <si>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</si>
  <si>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</si>
  <si>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</si>
  <si>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</si>
  <si>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</si>
  <si>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</si>
  <si>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</si>
  <si>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</si>
  <si>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</si>
  <si>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</si>
  <si>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</si>
  <si>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</si>
  <si>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</si>
  <si>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</si>
  <si>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</si>
  <si>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</si>
  <si>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</si>
  <si>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</si>
  <si>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</si>
  <si>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</si>
  <si>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</si>
  <si>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</si>
  <si>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</si>
  <si>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</si>
  <si>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</si>
  <si>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</si>
  <si>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</si>
  <si>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</si>
  <si>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</si>
  <si>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</si>
  <si>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</si>
  <si>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</si>
  <si>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</si>
  <si>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</si>
  <si>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</si>
  <si>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</si>
  <si>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</si>
  <si>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</si>
  <si>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</si>
  <si>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</si>
  <si>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</si>
  <si>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</si>
  <si>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</si>
  <si>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</si>
  <si>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</si>
  <si>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</si>
  <si>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</si>
  <si>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</si>
  <si>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</si>
  <si>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</si>
  <si>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</si>
  <si>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</si>
  <si>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</si>
  <si>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</si>
  <si>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</si>
  <si>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</si>
  <si>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</si>
  <si>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</si>
  <si>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</si>
  <si>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</si>
  <si>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</si>
  <si>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</si>
  <si>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</si>
  <si>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</si>
  <si>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</si>
  <si>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</si>
  <si>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</si>
  <si>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</si>
  <si>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</si>
  <si>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</si>
  <si>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</si>
  <si>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</si>
  <si>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</si>
  <si>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</si>
  <si>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</si>
  <si>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</si>
  <si>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</si>
  <si>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</si>
  <si>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</si>
  <si>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</si>
  <si>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</si>
  <si>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</si>
  <si>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</si>
  <si>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</si>
  <si>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</si>
  <si>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</si>
  <si>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</si>
  <si>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</si>
  <si>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</si>
  <si>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</si>
  <si>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</si>
  <si>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</si>
  <si>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</si>
  <si>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</si>
  <si>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</si>
  <si>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</si>
  <si>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</si>
  <si>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</si>
  <si>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</si>
  <si>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</si>
  <si>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</si>
  <si>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</si>
  <si>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</si>
  <si>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</si>
  <si>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</si>
  <si>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</si>
  <si>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</si>
  <si>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</si>
  <si>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</si>
  <si>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</si>
  <si>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</si>
  <si>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</si>
  <si>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</si>
  <si>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</si>
  <si>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</si>
  <si>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</si>
  <si>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</si>
  <si>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</si>
  <si>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</si>
  <si>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</si>
  <si>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</si>
  <si>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</si>
  <si>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</si>
  <si>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</si>
  <si>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</si>
  <si>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</si>
  <si>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</si>
  <si>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</si>
  <si>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</si>
  <si>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</si>
  <si>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</si>
  <si>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</si>
  <si>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</si>
  <si>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</si>
  <si>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</si>
  <si>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</si>
  <si>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</si>
  <si>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</si>
  <si>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</si>
  <si>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</si>
  <si>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</si>
  <si>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</si>
  <si>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</si>
  <si>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</si>
  <si>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</si>
  <si>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</si>
  <si>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</si>
  <si>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</si>
  <si>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</si>
  <si>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</si>
  <si>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</si>
  <si>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</si>
  <si>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</si>
  <si>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</si>
  <si>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</si>
  <si>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</si>
  <si>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</si>
  <si>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</si>
  <si>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</si>
  <si>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</si>
  <si>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</si>
  <si>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</si>
  <si>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</si>
  <si>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</si>
  <si>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</si>
  <si>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</si>
  <si>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</si>
  <si>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</si>
  <si>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</si>
  <si>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</si>
  <si>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</si>
  <si>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</si>
  <si>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</si>
  <si>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</si>
  <si>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</si>
  <si>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</si>
  <si>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</si>
  <si>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</si>
  <si>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</si>
  <si>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</si>
  <si>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</si>
  <si>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</si>
  <si>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</si>
  <si>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</si>
  <si>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</si>
  <si>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</si>
  <si>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</si>
  <si>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</si>
  <si>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</si>
  <si>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</si>
  <si>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</si>
  <si>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</si>
  <si>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</si>
  <si>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</si>
  <si>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</si>
  <si>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</si>
  <si>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</si>
  <si>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</si>
  <si>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</si>
  <si>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</si>
  <si>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</si>
  <si>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</si>
  <si>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</si>
  <si>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</si>
  <si>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</si>
  <si>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</si>
  <si>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</si>
  <si>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</si>
  <si>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</si>
  <si>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</si>
  <si>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</si>
  <si>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</si>
  <si>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</si>
  <si>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</si>
  <si>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</si>
  <si>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</si>
  <si>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</si>
  <si>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</si>
  <si>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</si>
  <si>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</si>
  <si>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</si>
  <si>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</si>
  <si>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</si>
  <si>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</si>
  <si>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</si>
  <si>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</si>
  <si>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</si>
  <si>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</si>
  <si>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</si>
  <si>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</si>
  <si>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</si>
  <si>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</si>
  <si>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</si>
  <si>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</si>
  <si>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</si>
  <si>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</si>
  <si>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</si>
  <si>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</si>
  <si>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</si>
  <si>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</si>
  <si>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</si>
  <si>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</si>
  <si>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</si>
  <si>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</si>
  <si>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</si>
  <si>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</si>
  <si>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</si>
  <si>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</si>
  <si>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</si>
  <si>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</si>
  <si>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</si>
  <si>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</si>
  <si>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</si>
  <si>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</si>
  <si>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</si>
  <si>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</si>
  <si>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</si>
  <si>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</si>
  <si>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</si>
  <si>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</si>
  <si>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</si>
  <si>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</si>
  <si>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</si>
  <si>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</si>
  <si>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</si>
  <si>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</si>
  <si>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</si>
  <si>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</si>
  <si>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</si>
  <si>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</si>
  <si>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</si>
  <si>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</si>
  <si>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</si>
  <si>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</si>
  <si>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</si>
  <si>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</si>
  <si>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</si>
  <si>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</si>
  <si>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</si>
  <si>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</si>
  <si>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</si>
  <si>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</si>
  <si>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</si>
  <si>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</si>
  <si>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</si>
  <si>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</si>
  <si>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</si>
  <si>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</si>
  <si>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</si>
  <si>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</si>
  <si>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</si>
  <si>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</si>
  <si>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</si>
  <si>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</si>
  <si>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</si>
  <si>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</si>
  <si>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</si>
  <si>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</si>
  <si>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</si>
  <si>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</si>
  <si>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</si>
  <si>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</si>
  <si>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</si>
  <si>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</si>
  <si>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</si>
  <si>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</si>
  <si>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</si>
  <si>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</si>
  <si>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</si>
  <si>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</si>
  <si>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</si>
  <si>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</si>
  <si>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</si>
  <si>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</si>
  <si>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</si>
  <si>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</si>
  <si>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</si>
  <si>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</si>
  <si>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</si>
  <si>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</si>
  <si>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</si>
  <si>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</si>
  <si>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</si>
  <si>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</si>
  <si>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</si>
  <si>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</si>
  <si>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</si>
  <si>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</si>
  <si>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</si>
  <si>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</si>
  <si>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</si>
  <si>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</si>
  <si>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</si>
  <si>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</si>
  <si>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</si>
  <si>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</si>
  <si>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</si>
  <si>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</si>
  <si>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</si>
  <si>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</si>
  <si>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</si>
  <si>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</si>
  <si>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</si>
  <si>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</si>
  <si>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</si>
  <si>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</si>
  <si>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</si>
  <si>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</si>
  <si>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</si>
  <si>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</si>
  <si>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</si>
  <si>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</si>
  <si>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</si>
  <si>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</si>
  <si>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</si>
  <si>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</si>
  <si>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</si>
  <si>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</si>
  <si>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</si>
  <si>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</si>
  <si>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</si>
  <si>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</si>
  <si>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</si>
  <si>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</si>
  <si>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</si>
  <si>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</si>
  <si>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</si>
  <si>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</si>
  <si>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</si>
  <si>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</si>
  <si>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</si>
  <si>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</si>
  <si>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</si>
  <si>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</si>
  <si>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</si>
  <si>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</si>
  <si>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</si>
  <si>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</si>
  <si>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</si>
  <si>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</si>
  <si>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</si>
  <si>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</si>
  <si>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</si>
  <si>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</si>
  <si>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</si>
  <si>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</si>
  <si>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</si>
  <si>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</si>
  <si>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</si>
  <si>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</si>
  <si>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</si>
  <si>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</si>
  <si>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</si>
  <si>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</si>
  <si>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</si>
  <si>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</si>
  <si>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</si>
  <si>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</si>
  <si>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</si>
  <si>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</si>
  <si>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</si>
  <si>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</si>
  <si>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</si>
  <si>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</si>
  <si>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</si>
  <si>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</si>
  <si>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</si>
  <si>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</si>
  <si>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</si>
  <si>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</si>
  <si>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</si>
  <si>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</si>
  <si>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</si>
  <si>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</si>
  <si>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</si>
  <si>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</si>
  <si>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</si>
  <si>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</si>
  <si>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</si>
  <si>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</si>
  <si>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</si>
  <si>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</si>
  <si>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</si>
  <si>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</si>
  <si>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</si>
  <si>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</si>
  <si>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</si>
  <si>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</si>
  <si>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</si>
  <si>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</si>
  <si>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</si>
  <si>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</si>
  <si>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</si>
  <si>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</si>
  <si>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</si>
  <si>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</si>
  <si>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</si>
  <si>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</si>
  <si>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</si>
  <si>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</si>
  <si>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</si>
  <si>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</si>
  <si>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</si>
  <si>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</si>
  <si>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</si>
  <si>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</si>
  <si>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</si>
  <si>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</si>
  <si>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</si>
  <si>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</si>
  <si>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</si>
  <si>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</si>
  <si>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</si>
  <si>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</si>
  <si>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</si>
  <si>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</si>
  <si>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</si>
  <si>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</si>
  <si>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</si>
  <si>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</si>
  <si>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</si>
  <si>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</si>
  <si>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</si>
  <si>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</si>
  <si>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</si>
  <si>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</si>
  <si>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</si>
  <si>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</si>
  <si>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</si>
  <si>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</si>
  <si>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</si>
  <si>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</si>
  <si>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</si>
  <si>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</si>
  <si>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</si>
  <si>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</si>
  <si>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</si>
  <si>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</si>
  <si>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</si>
  <si>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</si>
  <si>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</si>
  <si>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</si>
  <si>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</si>
  <si>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</si>
  <si>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</si>
  <si>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</si>
  <si>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</si>
  <si>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</si>
  <si>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</si>
  <si>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</si>
  <si>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</si>
  <si>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</si>
  <si>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</si>
  <si>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</si>
  <si>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</si>
  <si>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</si>
  <si>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</si>
  <si>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</si>
  <si>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</si>
  <si>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</si>
  <si>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</si>
  <si>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</si>
  <si>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</si>
  <si>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</si>
  <si>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</si>
  <si>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</si>
  <si>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</si>
  <si>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</si>
  <si>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</si>
  <si>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</si>
  <si>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</si>
  <si>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</si>
  <si>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</si>
  <si>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</si>
  <si>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</si>
  <si>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</si>
  <si>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</si>
  <si>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</si>
  <si>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</si>
  <si>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</si>
  <si>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</si>
  <si>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</si>
  <si>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</si>
  <si>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</si>
  <si>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</si>
  <si>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</si>
  <si>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</si>
  <si>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</si>
  <si>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</si>
  <si>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</si>
  <si>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</si>
  <si>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</si>
  <si>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</si>
  <si>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</si>
  <si>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</si>
  <si>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</si>
  <si>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</si>
  <si>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</si>
  <si>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</si>
  <si>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</si>
  <si>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</si>
  <si>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</si>
  <si>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</si>
  <si>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</si>
  <si>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</si>
  <si>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</si>
  <si>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</si>
  <si>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</si>
  <si>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</si>
  <si>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</si>
  <si>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</si>
  <si>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</si>
  <si>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</si>
  <si>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</si>
  <si>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</si>
  <si>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</si>
  <si>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</si>
  <si>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</si>
  <si>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</si>
  <si>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</si>
  <si>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</si>
  <si>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</si>
  <si>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</si>
  <si>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</si>
  <si>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</si>
  <si>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</si>
  <si>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</si>
  <si>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</si>
  <si>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</si>
  <si>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</si>
  <si>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</si>
  <si>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</si>
  <si>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</si>
  <si>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</si>
  <si>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</si>
  <si>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</si>
  <si>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</si>
  <si>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</si>
  <si>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</si>
  <si>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</si>
  <si>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</si>
  <si>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</si>
  <si>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</si>
  <si>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</si>
  <si>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</si>
  <si>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</si>
  <si>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</si>
  <si>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</si>
  <si>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</si>
  <si>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</si>
  <si>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</si>
  <si>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</si>
  <si>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</si>
  <si>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</si>
  <si>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</si>
  <si>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</si>
  <si>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</si>
  <si>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</si>
  <si>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</si>
  <si>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</si>
  <si>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</si>
  <si>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</si>
  <si>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</si>
  <si>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</si>
  <si>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</si>
  <si>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</si>
  <si>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</si>
  <si>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</si>
  <si>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</si>
  <si>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</si>
  <si>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</si>
  <si>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</si>
  <si>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</si>
  <si>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</si>
  <si>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</si>
  <si>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</si>
  <si>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</si>
  <si>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</si>
  <si>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</si>
  <si>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</si>
  <si>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</si>
  <si>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</si>
  <si>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</si>
  <si>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</si>
  <si>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</si>
  <si>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</si>
  <si>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</si>
  <si>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</si>
  <si>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</si>
  <si>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</si>
  <si>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</si>
  <si>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</si>
  <si>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</si>
  <si>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</si>
  <si>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</si>
  <si>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</si>
  <si>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</si>
  <si>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</si>
  <si>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</si>
  <si>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</si>
  <si>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</si>
  <si>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</si>
  <si>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</si>
  <si>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</si>
  <si>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</si>
  <si>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</si>
  <si>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</si>
  <si>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</si>
  <si>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</si>
  <si>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</si>
  <si>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</si>
  <si>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</si>
  <si>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</si>
  <si>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</si>
  <si>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</si>
  <si>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</si>
  <si>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</si>
  <si>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</si>
  <si>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</si>
  <si>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</si>
  <si>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</si>
  <si>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</si>
  <si>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</si>
  <si>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</si>
  <si>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</si>
  <si>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</si>
  <si>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</si>
  <si>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</si>
  <si>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</si>
  <si>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</si>
  <si>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</si>
  <si>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</si>
  <si>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</si>
  <si>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</si>
  <si>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</si>
  <si>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</si>
  <si>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</si>
  <si>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</si>
  <si>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</si>
  <si>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</si>
  <si>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</si>
  <si>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</si>
  <si>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</si>
  <si>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</si>
  <si>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</si>
  <si>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</si>
  <si>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</si>
  <si>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</si>
  <si>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</si>
  <si>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</si>
  <si>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</si>
  <si>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</si>
  <si>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</si>
  <si>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</si>
  <si>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</si>
  <si>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</si>
  <si>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</si>
  <si>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</si>
  <si>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</si>
  <si>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</si>
  <si>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</si>
  <si>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</si>
  <si>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</si>
  <si>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</si>
  <si>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</si>
  <si>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</si>
  <si>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</si>
  <si>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</si>
  <si>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</si>
  <si>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</si>
  <si>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</si>
  <si>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</si>
  <si>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</si>
  <si>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</si>
  <si>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</si>
  <si>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</si>
  <si>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</si>
  <si>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</si>
  <si>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</si>
  <si>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</si>
  <si>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</si>
  <si>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</si>
  <si>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</si>
  <si>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</si>
  <si>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</si>
  <si>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</si>
  <si>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</si>
  <si>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</si>
  <si>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</si>
  <si>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</si>
  <si>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</si>
  <si>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</si>
  <si>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</si>
  <si>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</si>
  <si>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</si>
  <si>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</si>
  <si>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</si>
  <si>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</si>
  <si>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</si>
  <si>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</si>
  <si>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</si>
  <si>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</si>
  <si>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</si>
  <si>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</si>
  <si>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</si>
  <si>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</si>
  <si>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</si>
  <si>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</si>
  <si>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</si>
  <si>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</si>
  <si>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</si>
  <si>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</si>
  <si>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</si>
  <si>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</si>
  <si>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</si>
  <si>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</si>
  <si>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</si>
  <si>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</si>
  <si>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</si>
  <si>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</si>
  <si>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</si>
  <si>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</si>
  <si>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</si>
  <si>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</si>
  <si>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</si>
  <si>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</si>
  <si>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</si>
  <si>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</si>
  <si>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</si>
  <si>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</si>
  <si>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</si>
  <si>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</si>
  <si>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</si>
  <si>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</si>
  <si>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</si>
  <si>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</si>
  <si>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</si>
  <si>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</si>
  <si>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</si>
  <si>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</si>
  <si>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</si>
  <si>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</si>
  <si>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</si>
  <si>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</si>
  <si>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</si>
  <si>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</si>
  <si>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</si>
  <si>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</si>
  <si>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</si>
  <si>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</si>
  <si>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</si>
  <si>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</si>
  <si>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</si>
  <si>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</si>
  <si>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</si>
  <si>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</si>
  <si>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</si>
  <si>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</si>
  <si>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</si>
  <si>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</si>
  <si>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</si>
  <si>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</si>
  <si>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</si>
  <si>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</si>
  <si>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</si>
  <si>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</si>
  <si>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</si>
  <si>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</si>
  <si>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</si>
  <si>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</si>
  <si>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</si>
  <si>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</si>
  <si>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</si>
  <si>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</si>
  <si>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</si>
  <si>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</si>
  <si>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</si>
  <si>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</si>
  <si>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</si>
  <si>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</si>
  <si>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</si>
  <si>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</si>
  <si>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</si>
  <si>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</si>
  <si>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</si>
  <si>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</si>
  <si>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</si>
  <si>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</si>
  <si>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</si>
  <si>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</si>
  <si>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</si>
  <si>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</si>
  <si>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</si>
  <si>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</si>
  <si>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</si>
  <si>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</si>
  <si>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</si>
  <si>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</si>
  <si>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</si>
  <si>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</si>
  <si>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</si>
  <si>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</si>
  <si>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</si>
  <si>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</si>
  <si>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</si>
  <si>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</si>
  <si>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</si>
  <si>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</si>
  <si>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</si>
  <si>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</si>
  <si>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</si>
  <si>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</si>
  <si>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</si>
  <si>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</si>
  <si>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</si>
  <si>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</si>
  <si>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</si>
  <si>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</si>
  <si>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</si>
  <si>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</si>
  <si>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</si>
  <si>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</si>
  <si>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</si>
  <si>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</si>
  <si>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</si>
  <si>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</si>
  <si>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</si>
  <si>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</si>
  <si>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</si>
  <si>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</si>
  <si>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</si>
  <si>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</si>
  <si>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</si>
  <si>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</si>
  <si>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</si>
  <si>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</si>
  <si>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</si>
  <si>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</si>
  <si>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</si>
  <si>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</si>
  <si>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</si>
  <si>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</si>
  <si>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</si>
  <si>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</si>
  <si>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</si>
  <si>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</si>
  <si>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</si>
  <si>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</si>
  <si>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</si>
  <si>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</si>
  <si>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</si>
  <si>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</si>
  <si>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</si>
  <si>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</si>
  <si>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</si>
  <si>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</si>
  <si>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</si>
  <si>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</si>
  <si>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</si>
  <si>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</si>
  <si>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</si>
  <si>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</si>
  <si>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</si>
  <si>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</si>
  <si>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</si>
  <si>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</si>
  <si>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</si>
  <si>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</si>
  <si>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</si>
  <si>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</si>
  <si>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</si>
  <si>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</si>
  <si>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</si>
  <si>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</si>
  <si>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</si>
  <si>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</si>
  <si>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</si>
  <si>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</si>
  <si>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</si>
  <si>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</si>
  <si>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</si>
  <si>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</si>
  <si>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</si>
  <si>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</si>
  <si>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</si>
  <si>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</si>
  <si>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</si>
  <si>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</si>
  <si>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</si>
  <si>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</si>
  <si>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</si>
  <si>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</si>
  <si>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</si>
  <si>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</si>
  <si>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</si>
  <si>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</si>
  <si>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</si>
  <si>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</si>
  <si>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</si>
  <si>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</si>
  <si>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</si>
  <si>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</si>
  <si>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</si>
  <si>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</si>
  <si>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</si>
  <si>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</si>
  <si>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</si>
  <si>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</si>
  <si>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</si>
  <si>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</si>
  <si>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</si>
  <si>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</si>
  <si>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</si>
  <si>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</si>
  <si>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</si>
  <si>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</si>
  <si>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</si>
  <si>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</si>
  <si>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</si>
  <si>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</si>
  <si>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</si>
  <si>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</si>
  <si>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</si>
  <si>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</si>
  <si>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</si>
  <si>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</si>
  <si>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</si>
  <si>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</si>
  <si>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</si>
  <si>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</si>
  <si>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</si>
  <si>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</si>
  <si>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</si>
  <si>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</si>
  <si>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</si>
  <si>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</si>
  <si>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</si>
  <si>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</si>
  <si>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</si>
  <si>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</si>
  <si>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</si>
  <si>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</si>
  <si>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</si>
  <si>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</si>
  <si>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</si>
  <si>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</si>
  <si>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</si>
  <si>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</si>
  <si>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</si>
  <si>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</si>
  <si>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</si>
  <si>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</si>
  <si>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</si>
  <si>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</si>
  <si>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</si>
  <si>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</si>
  <si>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</si>
  <si>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</si>
  <si>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</si>
  <si>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</si>
  <si>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</si>
  <si>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</si>
  <si>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</si>
  <si>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</si>
  <si>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</si>
  <si>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</si>
  <si>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</si>
  <si>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</si>
  <si>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</si>
  <si>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</si>
  <si>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</si>
  <si>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</si>
  <si>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</si>
  <si>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</si>
  <si>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</si>
  <si>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</si>
  <si>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</si>
  <si>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</si>
  <si>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</si>
  <si>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</si>
  <si>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</si>
  <si>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</si>
  <si>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</si>
  <si>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</si>
  <si>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</si>
  <si>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</si>
  <si>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</si>
  <si>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</si>
  <si>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</si>
  <si>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</si>
  <si>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</si>
  <si>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</si>
  <si>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</si>
  <si>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</si>
  <si>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</si>
  <si>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</si>
  <si>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</si>
  <si>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</si>
  <si>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</si>
  <si>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</si>
  <si>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</si>
  <si>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</si>
  <si>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</si>
  <si>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</si>
  <si>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</si>
  <si>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</si>
  <si>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</si>
  <si>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</si>
  <si>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</si>
  <si>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</si>
  <si>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</si>
  <si>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</si>
  <si>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</si>
  <si>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</si>
  <si>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</si>
  <si>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</si>
  <si>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</si>
  <si>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</si>
  <si>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</si>
  <si>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</si>
  <si>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</si>
  <si>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</si>
  <si>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</si>
  <si>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</si>
  <si>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</si>
  <si>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</si>
  <si>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</si>
  <si>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</si>
  <si>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</si>
  <si>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</si>
  <si>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</si>
  <si>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</si>
  <si>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</si>
  <si>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</si>
  <si>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</si>
  <si>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</si>
  <si>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</si>
  <si>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</si>
  <si>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</si>
  <si>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</si>
  <si>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</si>
  <si>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</si>
  <si>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</si>
  <si>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</si>
  <si>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</si>
  <si>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</si>
  <si>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</si>
  <si>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</si>
  <si>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</si>
  <si>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</si>
  <si>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</si>
  <si>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</si>
  <si>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</si>
  <si>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</si>
  <si>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</si>
  <si>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</si>
  <si>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</si>
  <si>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</si>
  <si>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</si>
  <si>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</si>
  <si>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</si>
  <si>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</si>
  <si>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</si>
  <si>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</si>
  <si>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</si>
  <si>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</si>
  <si>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</si>
  <si>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</si>
  <si>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</si>
  <si>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</si>
  <si>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</si>
  <si>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</si>
  <si>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</si>
  <si>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</si>
  <si>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</si>
  <si>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</si>
  <si>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</si>
  <si>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</si>
  <si>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</si>
  <si>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</si>
  <si>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</si>
  <si>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</si>
  <si>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</si>
  <si>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</si>
  <si>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</si>
  <si>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</si>
  <si>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</si>
  <si>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</si>
  <si>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</si>
  <si>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</si>
  <si>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</si>
  <si>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</si>
  <si>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</si>
  <si>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</si>
  <si>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</si>
  <si>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</si>
  <si>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</si>
  <si>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</si>
  <si>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</si>
  <si>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</si>
  <si>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</si>
  <si>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</si>
  <si>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</si>
  <si>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</si>
  <si>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</si>
  <si>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</si>
  <si>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</si>
  <si>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</si>
  <si>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</si>
  <si>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</si>
  <si>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</si>
  <si>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</si>
  <si>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</si>
  <si>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</si>
  <si>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</si>
  <si>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</si>
  <si>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</si>
  <si>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</si>
  <si>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</si>
  <si>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</si>
  <si>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</si>
  <si>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</si>
  <si>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</si>
  <si>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</si>
  <si>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</si>
  <si>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</si>
  <si>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</si>
  <si>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</si>
  <si>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</si>
  <si>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</si>
  <si>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</si>
  <si>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</si>
  <si>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</si>
  <si>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</si>
  <si>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</si>
  <si>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</si>
  <si>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</si>
  <si>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</si>
  <si>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</si>
  <si>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</si>
  <si>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</si>
  <si>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</si>
  <si>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</si>
  <si>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</si>
  <si>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</si>
  <si>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</si>
  <si>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</si>
  <si>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</si>
  <si>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</si>
  <si>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</si>
  <si>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</si>
  <si>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</si>
  <si>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</si>
  <si>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</si>
  <si>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</si>
  <si>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</si>
  <si>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</si>
  <si>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</si>
  <si>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</si>
  <si>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</si>
  <si>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</si>
  <si>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</si>
  <si>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</si>
  <si>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</si>
  <si>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</si>
  <si>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</si>
  <si>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</si>
  <si>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</si>
  <si>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</si>
  <si>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</si>
  <si>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</si>
  <si>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</si>
  <si>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</si>
  <si>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</si>
  <si>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</si>
  <si>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</si>
  <si>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</si>
  <si>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</si>
  <si>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</si>
  <si>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</si>
  <si>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</si>
  <si>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</si>
  <si>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</si>
  <si>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</si>
  <si>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</si>
  <si>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</si>
  <si>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</si>
  <si>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</si>
  <si>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</si>
  <si>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</si>
  <si>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</si>
  <si>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</si>
  <si>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</si>
  <si>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</si>
  <si>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</si>
  <si>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</si>
  <si>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</si>
  <si>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</si>
  <si>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</si>
  <si>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</si>
  <si>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</si>
  <si>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</si>
  <si>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</si>
  <si>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</si>
  <si>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</si>
  <si>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</si>
  <si>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</si>
  <si>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</si>
  <si>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</si>
  <si>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</si>
  <si>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</si>
  <si>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</si>
  <si>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</si>
  <si>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</si>
  <si>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</si>
  <si>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</si>
  <si>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</si>
  <si>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</si>
  <si>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</si>
  <si>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</si>
  <si>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</si>
  <si>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</si>
  <si>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</si>
  <si>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</si>
  <si>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</si>
  <si>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</si>
  <si>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</si>
  <si>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</si>
  <si>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</si>
  <si>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</si>
  <si>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</si>
  <si>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</si>
  <si>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</si>
  <si>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</si>
  <si>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</si>
  <si>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</si>
  <si>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</si>
  <si>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</si>
  <si>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</si>
  <si>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</si>
  <si>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</si>
  <si>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</si>
  <si>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</si>
  <si>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</si>
  <si>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</si>
  <si>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</si>
  <si>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</si>
  <si>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</si>
  <si>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</si>
  <si>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</si>
  <si>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</si>
  <si>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</si>
  <si>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</si>
  <si>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</si>
  <si>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</si>
  <si>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</si>
  <si>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</si>
  <si>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</si>
  <si>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</si>
  <si>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</si>
  <si>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</si>
  <si>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</si>
  <si>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</si>
  <si>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</si>
  <si>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</si>
  <si>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</si>
  <si>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</si>
  <si>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</si>
  <si>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</si>
  <si>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</si>
  <si>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</si>
  <si>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</si>
  <si>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</si>
  <si>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</si>
  <si>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</si>
  <si>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</si>
  <si>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</si>
  <si>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</si>
  <si>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</si>
  <si>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</si>
  <si>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</si>
  <si>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</si>
  <si>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</si>
  <si>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</si>
  <si>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</si>
  <si>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</si>
  <si>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</si>
  <si>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</si>
  <si>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</si>
  <si>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</si>
  <si>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</si>
  <si>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</si>
  <si>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</si>
  <si>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</si>
  <si>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</si>
  <si>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</si>
  <si>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</si>
  <si>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</si>
  <si>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</si>
  <si>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</si>
  <si>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</si>
  <si>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</si>
  <si>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</si>
  <si>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</si>
  <si>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</si>
  <si>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</si>
  <si>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</si>
  <si>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</si>
  <si>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</si>
  <si>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</si>
  <si>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</si>
  <si>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</si>
  <si>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</si>
  <si>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</si>
  <si>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</si>
  <si>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</si>
  <si>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</si>
  <si>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</si>
  <si>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</si>
  <si>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</si>
  <si>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</si>
  <si>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</si>
  <si>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</si>
  <si>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</si>
  <si>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</si>
  <si>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</si>
  <si>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</si>
  <si>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</si>
  <si>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</si>
  <si>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</si>
  <si>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</si>
  <si>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</si>
  <si>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</si>
  <si>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</si>
  <si>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</si>
  <si>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</si>
  <si>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</si>
  <si>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</si>
  <si>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</si>
  <si>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</si>
  <si>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</si>
  <si>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</si>
  <si>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</si>
  <si>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</si>
  <si>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</si>
  <si>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</si>
  <si>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</si>
  <si>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</si>
  <si>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</si>
  <si>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</si>
  <si>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</si>
  <si>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</si>
  <si>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</si>
  <si>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</si>
  <si>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</si>
  <si>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</si>
  <si>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</si>
  <si>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</si>
  <si>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</si>
  <si>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</si>
  <si>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</si>
  <si>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</si>
  <si>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</si>
  <si>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</si>
  <si>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</si>
  <si>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</si>
  <si>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</si>
  <si>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</si>
  <si>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</si>
  <si>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</si>
  <si>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</si>
  <si>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</si>
  <si>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</si>
  <si>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</si>
  <si>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</si>
  <si>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</si>
  <si>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</si>
  <si>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</si>
  <si>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</si>
  <si>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</si>
  <si>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</si>
  <si>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</si>
  <si>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</si>
  <si>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</si>
  <si>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</si>
  <si>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</si>
  <si>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</si>
  <si>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</si>
  <si>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</si>
  <si>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</si>
  <si>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</si>
  <si>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</si>
  <si>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</si>
  <si>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</si>
  <si>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</si>
  <si>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</si>
  <si>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</si>
  <si>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</si>
  <si>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</si>
  <si>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</si>
  <si>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</si>
  <si>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</si>
  <si>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</si>
  <si>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</si>
  <si>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</si>
  <si>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</si>
  <si>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</si>
  <si>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</si>
  <si>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</si>
  <si>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</si>
  <si>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</si>
  <si>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</si>
  <si>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</si>
  <si>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</si>
  <si>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</si>
  <si>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</si>
  <si>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</si>
  <si>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</si>
  <si>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</si>
  <si>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</si>
  <si>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</si>
  <si>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</si>
  <si>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</si>
  <si>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</si>
  <si>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</si>
  <si>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</si>
  <si>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</si>
  <si>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</si>
  <si>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</si>
  <si>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</si>
  <si>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</si>
  <si>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</si>
  <si>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</si>
  <si>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</si>
  <si>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</si>
  <si>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</si>
  <si>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</si>
  <si>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</si>
  <si>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</si>
  <si>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</si>
  <si>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</si>
  <si>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</si>
  <si>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</si>
  <si>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</si>
  <si>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</si>
  <si>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</si>
  <si>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</si>
  <si>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</si>
  <si>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</si>
  <si>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</si>
  <si>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</si>
  <si>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</si>
  <si>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</si>
  <si>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</si>
  <si>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</si>
  <si>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</si>
  <si>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</si>
  <si>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</si>
  <si>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</si>
  <si>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</si>
  <si>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</si>
  <si>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</si>
  <si>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</si>
  <si>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</si>
  <si>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</si>
  <si>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</si>
  <si>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</si>
  <si>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</si>
  <si>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</si>
  <si>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</si>
  <si>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</si>
  <si>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</si>
  <si>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</si>
  <si>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</si>
  <si>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</si>
  <si>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</si>
  <si>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</si>
  <si>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</si>
  <si>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</si>
  <si>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</si>
  <si>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</si>
  <si>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</si>
  <si>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</si>
  <si>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</si>
  <si>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</si>
  <si>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</si>
  <si>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</si>
  <si>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</si>
  <si>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</si>
  <si>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</si>
  <si>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</si>
  <si>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</si>
  <si>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</si>
  <si>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</si>
  <si>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</si>
  <si>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</si>
  <si>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</si>
  <si>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</si>
  <si>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</si>
  <si>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</si>
  <si>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</si>
  <si>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</si>
  <si>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</si>
  <si>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</si>
  <si>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</si>
  <si>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</si>
  <si>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</si>
  <si>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</si>
  <si>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</si>
  <si>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</si>
  <si>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</si>
  <si>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</si>
  <si>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</si>
  <si>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</si>
  <si>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</si>
  <si>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</si>
  <si>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</si>
  <si>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</si>
  <si>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</si>
  <si>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</si>
  <si>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</si>
  <si>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</si>
  <si>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</si>
  <si>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</si>
  <si>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</si>
  <si>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</si>
  <si>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</si>
  <si>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</si>
  <si>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</si>
  <si>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</si>
  <si>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</si>
  <si>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</si>
  <si>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</si>
  <si>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</si>
  <si>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</si>
  <si>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</si>
  <si>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</si>
  <si>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</si>
  <si>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</si>
  <si>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</si>
  <si>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</si>
  <si>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</si>
  <si>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</si>
  <si>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</si>
  <si>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</si>
  <si>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</si>
  <si>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</si>
  <si>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</si>
  <si>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</si>
  <si>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</si>
  <si>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</si>
  <si>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</si>
  <si>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</si>
  <si>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</si>
  <si>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</si>
  <si>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</si>
  <si>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</si>
  <si>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</si>
  <si>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</si>
  <si>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</si>
  <si>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</si>
  <si>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</si>
  <si>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</si>
  <si>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</si>
  <si>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</si>
  <si>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</si>
  <si>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</si>
  <si>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</si>
  <si>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</si>
  <si>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</si>
  <si>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</si>
  <si>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</si>
  <si>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</si>
  <si>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</si>
  <si>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</si>
  <si>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</si>
  <si>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</si>
  <si>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</si>
  <si>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</si>
  <si>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</si>
  <si>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</si>
  <si>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</si>
  <si>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</si>
  <si>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</si>
  <si>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</si>
  <si>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</si>
  <si>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</si>
  <si>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</si>
  <si>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</si>
  <si>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</si>
  <si>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</si>
  <si>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</si>
  <si>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</si>
  <si>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</si>
  <si>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</si>
  <si>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</si>
  <si>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</si>
  <si>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</si>
  <si>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</si>
  <si>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</si>
  <si>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</si>
  <si>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</si>
  <si>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</si>
  <si>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</si>
  <si>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</si>
  <si>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</si>
  <si>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</si>
  <si>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</si>
  <si>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</si>
  <si>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</si>
  <si>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</si>
  <si>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</si>
  <si>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</si>
  <si>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</si>
  <si>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</si>
  <si>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</si>
  <si>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</si>
  <si>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</si>
  <si>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</si>
  <si>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</si>
  <si>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</si>
  <si>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</si>
  <si>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</si>
  <si>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</si>
  <si>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</si>
  <si>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</si>
  <si>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</si>
  <si>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</si>
  <si>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</si>
  <si>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</si>
  <si>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</si>
  <si>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</si>
  <si>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</si>
  <si>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</si>
  <si>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</si>
  <si>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</si>
  <si>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</si>
  <si>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</si>
  <si>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</si>
  <si>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</si>
  <si>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</si>
  <si>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</si>
  <si>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</si>
  <si>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</si>
  <si>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</si>
  <si>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</si>
  <si>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</si>
  <si>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</si>
  <si>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</si>
  <si>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</si>
  <si>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</si>
  <si>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</si>
  <si>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</si>
  <si>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</si>
  <si>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</si>
  <si>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</si>
  <si>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</si>
  <si>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</si>
  <si>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</si>
  <si>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</si>
  <si>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</si>
  <si>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</si>
  <si>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</si>
  <si>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</si>
  <si>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</si>
  <si>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</si>
  <si>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</si>
  <si>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</si>
  <si>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</si>
  <si>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</si>
  <si>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</si>
  <si>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</si>
  <si>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</si>
  <si>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</si>
  <si>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</si>
  <si>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</si>
  <si>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</si>
  <si>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</si>
  <si>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</si>
  <si>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</si>
  <si>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</si>
  <si>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</si>
  <si>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</si>
  <si>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</si>
  <si>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</si>
  <si>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</si>
  <si>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</si>
  <si>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</si>
  <si>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</si>
  <si>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</si>
  <si>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</si>
  <si>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</si>
  <si>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</si>
  <si>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</si>
  <si>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</si>
  <si>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</si>
  <si>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</si>
  <si>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</si>
  <si>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</si>
  <si>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</si>
  <si>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</si>
  <si>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</si>
  <si>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</si>
  <si>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</si>
  <si>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</si>
  <si>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</si>
  <si>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</si>
  <si>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</si>
  <si>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</si>
  <si>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</si>
  <si>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</si>
  <si>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</si>
  <si>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</si>
  <si>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</si>
  <si>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</si>
  <si>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</si>
  <si>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</si>
  <si>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</si>
  <si>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</si>
  <si>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</si>
  <si>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</si>
  <si>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</si>
  <si>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</si>
  <si>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</si>
  <si>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</si>
  <si>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</si>
  <si>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</si>
  <si>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</si>
  <si>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</si>
  <si>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</si>
  <si>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</si>
  <si>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</si>
  <si>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</si>
  <si>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</si>
  <si>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</si>
  <si>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</si>
  <si>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</si>
  <si>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</si>
  <si>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</si>
  <si>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</si>
  <si>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</si>
  <si>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</si>
  <si>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</si>
  <si>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</si>
  <si>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</si>
  <si>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</si>
  <si>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</si>
  <si>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</si>
  <si>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</si>
  <si>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</si>
  <si>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</si>
  <si>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</si>
  <si>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</si>
  <si>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</si>
  <si>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</si>
  <si>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</si>
  <si>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</si>
  <si>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</si>
  <si>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</si>
  <si>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</si>
  <si>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</si>
  <si>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</si>
  <si>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</si>
  <si>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</si>
  <si>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</si>
  <si>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</si>
  <si>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</si>
  <si>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</si>
  <si>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</si>
  <si>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</si>
  <si>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</si>
  <si>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</si>
  <si>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</si>
  <si>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</si>
  <si>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</si>
  <si>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</si>
  <si>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</si>
  <si>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</si>
  <si>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</si>
  <si>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</si>
  <si>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</si>
  <si>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</si>
  <si>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</si>
  <si>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</si>
  <si>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</si>
  <si>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</si>
  <si>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</si>
  <si>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</si>
  <si>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</si>
  <si>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</si>
  <si>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</si>
  <si>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</si>
  <si>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</si>
  <si>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</si>
  <si>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</si>
  <si>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</si>
  <si>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</si>
  <si>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</si>
  <si>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</si>
  <si>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</si>
  <si>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</si>
  <si>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</si>
  <si>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</si>
  <si>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</si>
  <si>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</si>
  <si>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</si>
  <si>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</si>
  <si>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</si>
  <si>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</si>
  <si>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</si>
  <si>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</si>
  <si>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</si>
  <si>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</si>
  <si>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</si>
  <si>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</si>
  <si>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</si>
  <si>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</si>
  <si>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</si>
  <si>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</si>
  <si>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</si>
  <si>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</si>
  <si>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</si>
  <si>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</si>
  <si>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</si>
  <si>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</si>
  <si>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</si>
  <si>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</si>
  <si>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</si>
  <si>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</si>
  <si>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</si>
  <si>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</si>
  <si>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</si>
  <si>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</si>
  <si>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</si>
  <si>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</si>
  <si>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</si>
  <si>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</si>
  <si>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</si>
  <si>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</si>
  <si>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</si>
  <si>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</si>
  <si>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</si>
  <si>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</si>
  <si>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</si>
  <si>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</si>
  <si>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</si>
  <si>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</si>
  <si>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</si>
  <si>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</si>
  <si>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</si>
  <si>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</si>
  <si>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</si>
  <si>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</si>
  <si>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</si>
  <si>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</si>
  <si>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</si>
  <si>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</si>
  <si>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</si>
  <si>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</si>
  <si>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</si>
  <si>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</si>
  <si>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</si>
  <si>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</si>
  <si>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</si>
  <si>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</si>
  <si>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</si>
  <si>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</si>
  <si>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</si>
  <si>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</si>
  <si>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</si>
  <si>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</si>
  <si>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</si>
  <si>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</si>
  <si>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</si>
  <si>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</si>
  <si>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</si>
  <si>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</si>
  <si>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</si>
  <si>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</si>
  <si>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</si>
  <si>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</si>
  <si>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</si>
  <si>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</si>
  <si>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</si>
  <si>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</si>
  <si>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</si>
  <si>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</si>
  <si>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</si>
  <si>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</si>
  <si>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</si>
  <si>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</si>
  <si>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</si>
  <si>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</si>
  <si>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</si>
  <si>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</si>
  <si>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</si>
  <si>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</si>
  <si>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</si>
  <si>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</si>
  <si>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</si>
  <si>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</si>
  <si>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</si>
  <si>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</si>
  <si>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</si>
  <si>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</si>
  <si>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</si>
  <si>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</si>
  <si>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</si>
  <si>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</si>
  <si>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</si>
  <si>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</si>
  <si>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</si>
  <si>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</si>
  <si>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</si>
  <si>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</si>
  <si>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</si>
  <si>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</si>
  <si>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</si>
  <si>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</si>
  <si>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</si>
  <si>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</si>
  <si>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</si>
  <si>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</si>
  <si>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</si>
  <si>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</si>
  <si>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</si>
  <si>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</si>
  <si>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</si>
  <si>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</si>
  <si>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</si>
  <si>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</si>
  <si>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</si>
  <si>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</si>
  <si>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</si>
  <si>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</si>
  <si>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</si>
  <si>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</si>
  <si>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</si>
  <si>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</si>
  <si>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</si>
  <si>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</si>
  <si>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</si>
  <si>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</si>
  <si>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</si>
  <si>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</si>
  <si>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</si>
  <si>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</si>
  <si>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</si>
  <si>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</si>
  <si>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</si>
  <si>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</si>
  <si>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</si>
  <si>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</si>
  <si>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</si>
  <si>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</si>
  <si>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</si>
  <si>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</si>
  <si>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</si>
  <si>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</si>
  <si>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</si>
  <si>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</si>
  <si>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</si>
  <si>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</si>
  <si>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</si>
  <si>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</si>
  <si>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</si>
  <si>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</si>
  <si>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</si>
  <si>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</si>
  <si>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</si>
  <si>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</si>
  <si>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</si>
  <si>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</si>
  <si>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</si>
  <si>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</si>
  <si>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</si>
  <si>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</si>
  <si>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</si>
  <si>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</si>
  <si>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</si>
  <si>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</si>
  <si>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</si>
  <si>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</si>
  <si>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</si>
  <si>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</si>
  <si>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</si>
  <si>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</si>
  <si>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</si>
  <si>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</si>
  <si>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</si>
  <si>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</si>
  <si>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</si>
  <si>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</si>
  <si>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</si>
  <si>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</si>
  <si>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</si>
  <si>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</si>
  <si>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</si>
  <si>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</si>
  <si>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</si>
  <si>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</si>
  <si>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</si>
  <si>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</si>
  <si>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</si>
  <si>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</si>
  <si>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</si>
  <si>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</si>
  <si>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</si>
  <si>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</si>
  <si>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</si>
  <si>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</si>
  <si>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</si>
  <si>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</si>
  <si>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</si>
  <si>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</si>
  <si>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</si>
  <si>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</si>
  <si>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</si>
  <si>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</si>
  <si>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</si>
  <si>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</si>
  <si>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</si>
  <si>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</si>
  <si>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</si>
  <si>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</si>
  <si>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</si>
  <si>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</si>
  <si>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</si>
  <si>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</si>
  <si>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</si>
  <si>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</si>
  <si>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</si>
  <si>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</si>
  <si>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</si>
  <si>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</si>
  <si>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</si>
  <si>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</si>
  <si>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</si>
  <si>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</si>
  <si>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</si>
  <si>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</si>
  <si>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</si>
  <si>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</si>
  <si>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</si>
  <si>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</si>
  <si>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</si>
  <si>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</si>
  <si>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</si>
  <si>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</si>
  <si>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</si>
  <si>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</si>
  <si>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</si>
  <si>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</si>
  <si>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</si>
  <si>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</si>
  <si>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</si>
  <si>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</si>
  <si>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</si>
  <si>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</si>
  <si>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</si>
  <si>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</si>
  <si>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</si>
  <si>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</si>
  <si>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</si>
  <si>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</si>
  <si>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</si>
  <si>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</si>
  <si>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</si>
  <si>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</si>
  <si>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</si>
  <si>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</si>
  <si>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</si>
  <si>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</si>
  <si>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</si>
  <si>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</si>
  <si>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</si>
  <si>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</si>
  <si>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</si>
  <si>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</si>
  <si>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</si>
  <si>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</si>
  <si>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</si>
  <si>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</si>
  <si>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</si>
  <si>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</si>
  <si>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</si>
  <si>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</si>
  <si>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</si>
  <si>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</si>
  <si>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</si>
  <si>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</si>
  <si>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</si>
  <si>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</si>
  <si>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</si>
  <si>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</si>
  <si>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</si>
  <si>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</si>
  <si>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</si>
  <si>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</si>
  <si>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</si>
  <si>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</si>
  <si>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</si>
  <si>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</si>
  <si>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</si>
  <si>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</si>
  <si>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</si>
  <si>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</si>
  <si>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</si>
  <si>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</si>
  <si>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</si>
  <si>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</si>
  <si>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</si>
  <si>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</si>
  <si>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</si>
  <si>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</si>
  <si>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</si>
  <si>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</si>
  <si>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</si>
  <si>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</si>
  <si>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</si>
  <si>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</si>
  <si>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</si>
  <si>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</si>
  <si>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</si>
  <si>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</si>
  <si>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</si>
  <si>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</si>
  <si>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</si>
  <si>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</si>
  <si>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</si>
  <si>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</si>
  <si>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</si>
  <si>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</si>
  <si>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</si>
  <si>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</si>
  <si>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</si>
  <si>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</si>
  <si>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</si>
  <si>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</si>
  <si>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</si>
  <si>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</si>
  <si>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</si>
  <si>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</si>
  <si>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</si>
  <si>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</si>
  <si>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</si>
  <si>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</si>
  <si>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</si>
  <si>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</si>
  <si>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</si>
  <si>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</si>
  <si>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</si>
  <si>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</si>
  <si>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</si>
  <si>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</si>
  <si>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</si>
  <si>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</si>
  <si>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</si>
  <si>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</si>
  <si>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</si>
  <si>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</si>
  <si>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</si>
  <si>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</si>
  <si>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</si>
  <si>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</si>
  <si>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</si>
  <si>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</si>
  <si>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</si>
  <si>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</si>
  <si>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</si>
  <si>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</si>
  <si>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</si>
  <si>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</si>
  <si>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</si>
  <si>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</si>
  <si>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</si>
  <si>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</si>
  <si>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</si>
  <si>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</si>
  <si>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</si>
  <si>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</si>
  <si>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</si>
  <si>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</si>
  <si>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</si>
  <si>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</si>
  <si>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</si>
  <si>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</si>
  <si>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</si>
  <si>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</si>
  <si>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</si>
  <si>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</si>
  <si>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</si>
  <si>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</si>
  <si>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</si>
  <si>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</si>
  <si>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</si>
  <si>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</si>
  <si>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</si>
  <si>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</si>
  <si>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</si>
  <si>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</si>
  <si>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</si>
  <si>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</si>
  <si>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</si>
  <si>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</si>
  <si>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</si>
  <si>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</si>
  <si>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</si>
  <si>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</si>
  <si>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</si>
  <si>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</si>
  <si>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</si>
  <si>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</si>
  <si>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</si>
  <si>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</si>
  <si>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</si>
  <si>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</si>
  <si>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</si>
  <si>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</si>
  <si>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</si>
  <si>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</si>
  <si>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</si>
  <si>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</si>
  <si>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</si>
  <si>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</si>
  <si>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</si>
  <si>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</si>
  <si>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</si>
  <si>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</si>
  <si>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</si>
  <si>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</si>
  <si>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</si>
  <si>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</si>
  <si>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</si>
  <si>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</si>
  <si>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</si>
  <si>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</si>
  <si>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</si>
  <si>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</si>
  <si>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</si>
  <si>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</si>
  <si>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</si>
  <si>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</si>
  <si>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</si>
  <si>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</si>
  <si>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</si>
  <si>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</si>
  <si>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</si>
  <si>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</si>
  <si>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</si>
  <si>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</si>
  <si>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</si>
  <si>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</si>
  <si>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</si>
  <si>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</si>
  <si>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</si>
  <si>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</si>
  <si>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</si>
  <si>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</si>
  <si>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</si>
  <si>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</si>
  <si>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</si>
  <si>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</si>
  <si>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</si>
  <si>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</si>
  <si>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</si>
  <si>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</si>
  <si>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</si>
  <si>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</si>
  <si>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</si>
  <si>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</si>
  <si>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</si>
  <si>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</si>
  <si>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</si>
  <si>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</si>
  <si>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</si>
  <si>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</si>
  <si>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</si>
  <si>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</si>
  <si>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</si>
  <si>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</si>
  <si>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</si>
  <si>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</si>
  <si>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</si>
  <si>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</si>
  <si>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</si>
  <si>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</si>
  <si>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</si>
  <si>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</si>
  <si>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</si>
  <si>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</si>
  <si>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</si>
  <si>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</si>
  <si>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</si>
  <si>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</si>
  <si>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</si>
  <si>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</si>
  <si>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</si>
  <si>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</si>
  <si>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</si>
  <si>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</si>
  <si>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</si>
  <si>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</si>
  <si>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</si>
  <si>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</si>
  <si>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</si>
  <si>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</si>
  <si>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</si>
  <si>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</si>
  <si>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</si>
  <si>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</si>
  <si>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</si>
  <si>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</si>
  <si>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</si>
  <si>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</si>
  <si>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</si>
  <si>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</si>
  <si>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</si>
  <si>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</si>
  <si>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</si>
  <si>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</si>
  <si>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</si>
  <si>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</si>
  <si>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</si>
  <si>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</si>
  <si>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</si>
  <si>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</si>
  <si>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</si>
  <si>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</si>
  <si>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</si>
  <si>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</si>
  <si>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</si>
  <si>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</si>
  <si>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</si>
  <si>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</si>
  <si>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</si>
  <si>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</si>
  <si>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</si>
  <si>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</si>
  <si>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</si>
  <si>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</si>
  <si>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</si>
  <si>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</si>
  <si>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</si>
  <si>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</si>
  <si>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</si>
  <si>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</si>
  <si>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</si>
  <si>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</si>
  <si>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</si>
  <si>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</si>
  <si>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</si>
  <si>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</si>
  <si>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</si>
  <si>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</si>
  <si>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</si>
  <si>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</si>
  <si>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</si>
  <si>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</si>
  <si>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</si>
  <si>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</si>
  <si>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</si>
  <si>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</si>
  <si>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</si>
  <si>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</si>
  <si>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</si>
  <si>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</si>
  <si>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</si>
  <si>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</si>
  <si>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</si>
  <si>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</si>
  <si>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</si>
  <si>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</si>
  <si>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</si>
  <si>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</si>
  <si>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</si>
  <si>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</si>
  <si>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</si>
  <si>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</si>
  <si>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</si>
  <si>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</si>
  <si>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</si>
  <si>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</si>
  <si>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</si>
  <si>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</si>
  <si>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</si>
  <si>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</si>
  <si>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</si>
  <si>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</si>
  <si>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</si>
  <si>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</si>
  <si>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</si>
  <si>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</si>
  <si>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</si>
  <si>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</si>
  <si>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</si>
  <si>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</si>
  <si>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</si>
  <si>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</si>
  <si>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</si>
  <si>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</si>
  <si>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</si>
  <si>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</si>
  <si>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</si>
  <si>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</si>
  <si>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</si>
  <si>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</si>
  <si>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</si>
  <si>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</si>
  <si>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</si>
  <si>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</si>
  <si>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</si>
  <si>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</si>
  <si>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</si>
  <si>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</si>
  <si>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</si>
  <si>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</si>
  <si>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</si>
  <si>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</si>
  <si>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</si>
  <si>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</si>
  <si>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</si>
  <si>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</si>
  <si>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</si>
  <si>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</si>
  <si>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</si>
  <si>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</si>
  <si>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</si>
  <si>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</si>
  <si>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</si>
  <si>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</si>
  <si>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</si>
  <si>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</si>
  <si>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</si>
  <si>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</si>
  <si>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</si>
  <si>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</si>
  <si>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</si>
  <si>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</si>
  <si>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</si>
  <si>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</si>
  <si>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</si>
  <si>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</si>
  <si>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</si>
  <si>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</si>
  <si>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</si>
  <si>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</si>
  <si>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</si>
  <si>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</si>
  <si>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</si>
  <si>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</si>
  <si>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</si>
  <si>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</si>
  <si>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</si>
  <si>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</si>
  <si>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</si>
  <si>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</si>
  <si>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</si>
  <si>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</si>
  <si>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</si>
  <si>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</si>
  <si>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</si>
  <si>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</si>
  <si>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</si>
  <si>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</si>
  <si>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</si>
  <si>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</si>
  <si>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</si>
  <si>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</si>
  <si>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</si>
  <si>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</si>
  <si>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</si>
  <si>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</si>
  <si>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</si>
  <si>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</si>
  <si>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</si>
  <si>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</si>
  <si>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</si>
  <si>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</si>
  <si>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</si>
  <si>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</si>
  <si>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</si>
  <si>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</si>
  <si>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</si>
  <si>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</si>
  <si>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</si>
  <si>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</si>
  <si>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</si>
  <si>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</si>
  <si>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</si>
  <si>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</si>
  <si>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</si>
  <si>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</si>
  <si>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</si>
  <si>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</si>
  <si>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</si>
  <si>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</si>
  <si>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</si>
  <si>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</si>
  <si>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</si>
  <si>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</si>
  <si>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</si>
  <si>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</si>
  <si>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</si>
  <si>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</si>
  <si>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</si>
  <si>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</si>
  <si>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</si>
  <si>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</si>
  <si>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</si>
  <si>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</si>
  <si>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</si>
  <si>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</si>
  <si>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</si>
  <si>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</si>
  <si>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</si>
  <si>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</si>
  <si>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</si>
  <si>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</si>
  <si>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</si>
  <si>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</si>
  <si>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</si>
  <si>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</si>
  <si>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</si>
  <si>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</si>
  <si>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</si>
  <si>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</si>
  <si>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</si>
  <si>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</si>
  <si>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</si>
  <si>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</si>
  <si>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</si>
  <si>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</si>
  <si>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</si>
  <si>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</si>
  <si>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</si>
  <si>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</si>
  <si>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</si>
  <si>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</si>
  <si>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</si>
  <si>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</si>
  <si>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</si>
  <si>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</si>
  <si>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</si>
  <si>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</si>
  <si>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</si>
  <si>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</si>
  <si>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</si>
  <si>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</si>
  <si>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</si>
  <si>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</si>
  <si>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</si>
  <si>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</si>
  <si>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</si>
  <si>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</si>
  <si>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</si>
  <si>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</si>
  <si>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</si>
  <si>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</si>
  <si>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</si>
  <si>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</si>
  <si>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</si>
  <si>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</si>
  <si>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</si>
  <si>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</si>
  <si>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</si>
  <si>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</si>
  <si>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</si>
  <si>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</si>
  <si>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</si>
  <si>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</si>
  <si>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</si>
  <si>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</si>
  <si>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</si>
  <si>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</si>
  <si>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</si>
  <si>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</si>
  <si>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</si>
  <si>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</si>
  <si>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</si>
  <si>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</si>
  <si>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</si>
  <si>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</si>
  <si>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</si>
  <si>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</si>
  <si>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</si>
  <si>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</si>
  <si>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</si>
  <si>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</si>
  <si>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</si>
  <si>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</si>
  <si>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</si>
  <si>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</si>
  <si>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</si>
  <si>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</si>
  <si>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</si>
  <si>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</si>
  <si>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</si>
  <si>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</si>
  <si>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</si>
  <si>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</si>
  <si>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</si>
  <si>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</si>
  <si>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</si>
  <si>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</si>
  <si>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</si>
  <si>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</si>
  <si>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</si>
  <si>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</si>
  <si>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</si>
  <si>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</si>
  <si>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</si>
  <si>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</si>
  <si>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</si>
  <si>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</si>
  <si>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</si>
  <si>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</si>
  <si>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</si>
  <si>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</si>
  <si>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</si>
  <si>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</si>
  <si>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</si>
  <si>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</si>
  <si>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</si>
  <si>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</si>
  <si>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</si>
  <si>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</si>
  <si>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</si>
  <si>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</si>
  <si>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</si>
  <si>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</si>
  <si>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</si>
  <si>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</si>
  <si>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</si>
  <si>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</si>
  <si>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</si>
  <si>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</si>
  <si>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</si>
  <si>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</si>
  <si>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</si>
  <si>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</si>
  <si>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</si>
  <si>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</si>
  <si>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</si>
  <si>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</si>
  <si>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</si>
  <si>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</si>
  <si>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</si>
  <si>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</si>
  <si>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</si>
  <si>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</si>
  <si>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</si>
  <si>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</si>
  <si>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</si>
  <si>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</si>
  <si>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</si>
  <si>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</si>
  <si>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</si>
  <si>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</si>
  <si>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</si>
  <si>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</si>
  <si>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</si>
  <si>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</si>
  <si>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</si>
  <si>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</si>
  <si>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</si>
  <si>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</si>
  <si>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</si>
  <si>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</si>
  <si>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</si>
  <si>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</si>
  <si>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</si>
  <si>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</si>
  <si>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</si>
  <si>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</si>
  <si>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</si>
  <si>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</si>
  <si>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</si>
  <si>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</si>
  <si>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</si>
  <si>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</si>
  <si>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</si>
  <si>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</si>
  <si>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</si>
  <si>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</si>
  <si>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</si>
  <si>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</si>
  <si>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</si>
  <si>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</si>
  <si>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</si>
  <si>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</si>
  <si>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</si>
  <si>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</si>
  <si>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</si>
  <si>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</si>
  <si>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</si>
  <si>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</si>
  <si>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</si>
  <si>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</si>
  <si>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</si>
  <si>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</si>
  <si>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</si>
  <si>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</si>
  <si>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</si>
  <si>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</si>
  <si>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</si>
  <si>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</si>
  <si>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</si>
  <si>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</si>
  <si>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</si>
  <si>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</si>
  <si>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</si>
  <si>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</si>
  <si>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</si>
  <si>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</si>
  <si>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</si>
  <si>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</si>
  <si>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</si>
  <si>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</si>
  <si>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</si>
  <si>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</si>
  <si>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</si>
  <si>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</si>
  <si>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</si>
  <si>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</si>
  <si>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</si>
  <si>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</si>
  <si>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</si>
  <si>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</si>
  <si>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</si>
  <si>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</si>
  <si>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</si>
  <si>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</si>
  <si>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</si>
  <si>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</si>
  <si>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</si>
  <si>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</si>
  <si>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</si>
  <si>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</si>
  <si>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</si>
  <si>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</si>
  <si>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</si>
  <si>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</si>
  <si>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</si>
  <si>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</si>
  <si>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</si>
  <si>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</si>
  <si>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</si>
  <si>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</si>
  <si>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</si>
  <si>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</si>
  <si>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</si>
  <si>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</si>
  <si>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</si>
  <si>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</si>
  <si>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</si>
  <si>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</si>
  <si>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</si>
  <si>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</si>
  <si>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</si>
  <si>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</si>
  <si>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</si>
  <si>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</si>
  <si>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</si>
  <si>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</si>
  <si>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</si>
  <si>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</si>
  <si>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</si>
  <si>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</si>
  <si>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</si>
  <si>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</si>
  <si>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</si>
  <si>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</si>
  <si>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</si>
  <si>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</si>
  <si>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</si>
  <si>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</si>
  <si>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</si>
  <si>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</si>
  <si>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</si>
  <si>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</si>
  <si>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</si>
  <si>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</si>
  <si>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</si>
  <si>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</si>
  <si>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</si>
  <si>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</si>
  <si>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</si>
  <si>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</si>
  <si>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</si>
  <si>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</si>
  <si>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</si>
  <si>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</si>
  <si>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</si>
  <si>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</si>
  <si>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</si>
  <si>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</si>
  <si>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</si>
  <si>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</si>
  <si>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</si>
  <si>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</si>
  <si>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</si>
  <si>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</si>
  <si>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</si>
  <si>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</si>
  <si>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</si>
  <si>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</si>
  <si>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</si>
  <si>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</si>
  <si>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</si>
  <si>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</si>
  <si>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</si>
  <si>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</si>
  <si>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</si>
  <si>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</si>
  <si>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</si>
  <si>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</si>
  <si>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</si>
  <si>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</si>
  <si>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</si>
  <si>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</si>
  <si>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</si>
  <si>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</si>
  <si>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</si>
  <si>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</si>
  <si>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</si>
  <si>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</si>
  <si>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</si>
  <si>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</si>
  <si>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</si>
  <si>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</si>
  <si>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</si>
  <si>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</si>
  <si>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</si>
  <si>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</si>
  <si>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</si>
  <si>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</si>
  <si>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</si>
  <si>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</si>
  <si>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</si>
  <si>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</si>
  <si>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</si>
  <si>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</si>
  <si>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</si>
  <si>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</si>
  <si>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</si>
  <si>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</si>
  <si>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</si>
  <si>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</si>
  <si>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</si>
  <si>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</si>
  <si>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</si>
  <si>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</si>
  <si>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</si>
  <si>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</si>
  <si>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</si>
  <si>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</si>
  <si>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</si>
  <si>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</si>
  <si>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</si>
  <si>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</si>
  <si>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</si>
  <si>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</si>
  <si>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</si>
  <si>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</si>
  <si>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</si>
  <si>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</si>
  <si>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</si>
  <si>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</si>
  <si>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</si>
  <si>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</si>
  <si>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</si>
  <si>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</si>
  <si>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</si>
  <si>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</si>
  <si>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</si>
  <si>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</si>
  <si>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</si>
  <si>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</si>
  <si>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</si>
  <si>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</si>
  <si>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</si>
  <si>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</si>
  <si>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</si>
  <si>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</si>
  <si>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</si>
  <si>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</si>
  <si>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</si>
  <si>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</si>
  <si>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</si>
  <si>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</si>
  <si>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</si>
  <si>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</si>
  <si>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</si>
  <si>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</si>
  <si>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</si>
  <si>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</si>
  <si>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</si>
  <si>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</si>
  <si>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</si>
  <si>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</si>
  <si>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</si>
  <si>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</si>
  <si>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</si>
  <si>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</si>
  <si>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</si>
  <si>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</si>
  <si>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</si>
  <si>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</si>
  <si>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</si>
  <si>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</si>
  <si>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</si>
  <si>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</si>
  <si>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</si>
  <si>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</si>
  <si>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</si>
  <si>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</si>
  <si>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</si>
  <si>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</si>
  <si>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</si>
  <si>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</si>
  <si>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</si>
  <si>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</si>
  <si>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</si>
  <si>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</si>
  <si>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</si>
  <si>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</si>
  <si>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</si>
  <si>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</si>
  <si>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</si>
  <si>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</si>
  <si>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</si>
  <si>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</si>
  <si>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</si>
  <si>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</si>
  <si>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</si>
  <si>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</si>
  <si>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</si>
  <si>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</si>
  <si>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</si>
  <si>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</si>
  <si>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</si>
  <si>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</si>
  <si>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</si>
  <si>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</si>
  <si>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</si>
  <si>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</si>
  <si>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</si>
  <si>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</si>
  <si>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</si>
  <si>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</si>
  <si>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</si>
  <si>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</si>
  <si>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</si>
  <si>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</si>
  <si>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</si>
  <si>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</si>
  <si>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</si>
  <si>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</si>
  <si>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</si>
  <si>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</si>
  <si>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</si>
  <si>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</si>
  <si>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</si>
  <si>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</si>
  <si>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</si>
  <si>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</si>
  <si>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</si>
  <si>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</si>
  <si>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</si>
  <si>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</si>
  <si>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</si>
  <si>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</si>
  <si>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</si>
  <si>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</si>
  <si>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</si>
  <si>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</si>
  <si>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</si>
  <si>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</si>
  <si>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</si>
  <si>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</si>
  <si>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</si>
  <si>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</si>
  <si>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</si>
  <si>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</si>
  <si>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</si>
  <si>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</si>
  <si>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</si>
  <si>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</si>
  <si>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</si>
  <si>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</si>
  <si>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</si>
  <si>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</si>
  <si>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</si>
  <si>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</si>
  <si>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</si>
  <si>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</si>
  <si>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</si>
  <si>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</si>
  <si>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</si>
  <si>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</si>
  <si>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</si>
  <si>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</si>
  <si>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</si>
  <si>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</si>
  <si>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</si>
  <si>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</si>
  <si>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</si>
  <si>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</si>
  <si>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</si>
  <si>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</si>
  <si>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</si>
  <si>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</si>
  <si>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</si>
  <si>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</si>
  <si>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</si>
  <si>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</si>
  <si>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</si>
  <si>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</si>
  <si>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</si>
  <si>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</si>
  <si>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</si>
  <si>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</si>
  <si>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</si>
  <si>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</si>
  <si>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</si>
  <si>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</si>
  <si>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</si>
  <si>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</si>
  <si>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</si>
  <si>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</si>
  <si>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</si>
  <si>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</si>
  <si>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</si>
  <si>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</si>
  <si>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</si>
  <si>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</si>
  <si>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</si>
  <si>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</si>
  <si>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</si>
  <si>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</si>
  <si>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</si>
  <si>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</si>
  <si>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</si>
  <si>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</si>
  <si>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</si>
  <si>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</si>
  <si>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</si>
  <si>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</si>
  <si>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</si>
  <si>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</si>
  <si>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</si>
  <si>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</si>
  <si>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</si>
  <si>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</si>
  <si>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</si>
  <si>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</si>
  <si>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</si>
  <si>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</si>
  <si>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</si>
  <si>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</si>
  <si>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</si>
  <si>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</si>
  <si>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</si>
  <si>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</si>
  <si>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</si>
  <si>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</si>
  <si>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</si>
  <si>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</si>
  <si>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</si>
  <si>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</si>
  <si>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</si>
  <si>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</si>
  <si>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</si>
  <si>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</si>
  <si>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</si>
  <si>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</si>
  <si>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</si>
  <si>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</si>
  <si>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</si>
  <si>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</si>
  <si>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</si>
  <si>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</si>
  <si>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</si>
  <si>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</si>
  <si>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</si>
  <si>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</si>
  <si>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</si>
  <si>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</si>
  <si>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</si>
  <si>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</si>
  <si>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</si>
  <si>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</si>
  <si>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</si>
  <si>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</si>
  <si>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</si>
  <si>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</si>
  <si>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</si>
  <si>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</si>
  <si>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</si>
  <si>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</si>
  <si>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</si>
  <si>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</si>
  <si>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</si>
  <si>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</si>
  <si>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</si>
  <si>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</si>
  <si>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</si>
  <si>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</si>
  <si>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</si>
  <si>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</si>
  <si>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</si>
  <si>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</si>
  <si>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</si>
  <si>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</si>
  <si>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</si>
  <si>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</si>
  <si>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</si>
  <si>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</si>
  <si>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</si>
  <si>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</si>
  <si>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</si>
  <si>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</si>
  <si>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</si>
  <si>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</si>
  <si>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</si>
  <si>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</si>
  <si>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</si>
  <si>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</si>
  <si>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</si>
  <si>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</si>
  <si>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</si>
  <si>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</si>
  <si>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</si>
  <si>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</si>
  <si>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</si>
  <si>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</si>
  <si>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</si>
  <si>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</si>
  <si>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</si>
  <si>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</si>
  <si>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</si>
  <si>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</si>
  <si>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</si>
  <si>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</si>
  <si>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</si>
  <si>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</si>
  <si>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</si>
  <si>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</si>
  <si>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</si>
  <si>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</si>
  <si>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</si>
  <si>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</si>
  <si>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</si>
  <si>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</si>
  <si>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</si>
  <si>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</si>
  <si>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</si>
  <si>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</si>
  <si>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</si>
  <si>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</si>
  <si>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</si>
  <si>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</si>
  <si>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</si>
  <si>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</si>
  <si>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</si>
  <si>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</si>
  <si>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</si>
  <si>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</si>
  <si>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</si>
  <si>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</si>
  <si>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</si>
  <si>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</si>
  <si>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</si>
  <si>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</si>
  <si>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</si>
  <si>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</si>
  <si>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</si>
  <si>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</si>
  <si>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</si>
  <si>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</si>
  <si>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</si>
  <si>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</si>
  <si>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</si>
  <si>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</si>
  <si>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</si>
  <si>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</si>
  <si>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</si>
  <si>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</si>
  <si>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</si>
  <si>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</si>
  <si>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</si>
  <si>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</si>
  <si>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</si>
  <si>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</si>
  <si>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</si>
  <si>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</si>
  <si>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</si>
  <si>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</si>
  <si>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</si>
  <si>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</si>
  <si>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</si>
  <si>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</si>
  <si>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</si>
  <si>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</si>
  <si>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</si>
  <si>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</si>
  <si>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</si>
  <si>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</si>
  <si>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</si>
  <si>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</si>
  <si>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</si>
  <si>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</si>
  <si>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</si>
  <si>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</si>
  <si>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</si>
  <si>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</si>
  <si>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</si>
  <si>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</si>
  <si>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</si>
  <si>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</si>
  <si>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</si>
  <si>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</si>
  <si>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</si>
  <si>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</si>
  <si>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</si>
  <si>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</si>
  <si>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</si>
  <si>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</si>
  <si>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</si>
  <si>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</si>
  <si>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</si>
  <si>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</si>
  <si>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</si>
  <si>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</si>
  <si>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</si>
  <si>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</si>
  <si>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</si>
  <si>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</si>
  <si>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</si>
  <si>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</si>
  <si>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</si>
  <si>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</si>
  <si>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</si>
  <si>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</si>
  <si>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</si>
  <si>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</si>
  <si>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</si>
  <si>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</si>
  <si>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</si>
  <si>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</si>
  <si>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</si>
  <si>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</si>
  <si>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</si>
  <si>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</si>
  <si>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</si>
  <si>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</si>
  <si>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</si>
  <si>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</si>
  <si>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</si>
  <si>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</si>
  <si>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</si>
  <si>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</si>
  <si>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</si>
  <si>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</si>
  <si>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</si>
  <si>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</si>
  <si>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</si>
  <si>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</si>
  <si>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</si>
  <si>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</si>
  <si>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</si>
  <si>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</si>
  <si>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</si>
  <si>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</si>
  <si>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</si>
  <si>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</si>
  <si>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</si>
  <si>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</si>
  <si>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</si>
  <si>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</si>
  <si>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</si>
  <si>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</si>
  <si>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</si>
  <si>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</si>
  <si>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</si>
  <si>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</si>
  <si>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</si>
  <si>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</si>
  <si>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</si>
  <si>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</si>
  <si>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</si>
  <si>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</si>
  <si>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</si>
  <si>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</si>
  <si>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</si>
  <si>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</si>
  <si>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</si>
  <si>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</si>
  <si>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</si>
  <si>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</si>
  <si>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</si>
  <si>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</si>
  <si>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</si>
  <si>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</si>
  <si>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</si>
  <si>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</si>
  <si>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</si>
  <si>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</si>
  <si>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</si>
  <si>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</si>
  <si>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</si>
  <si>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</si>
  <si>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</si>
  <si>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</si>
  <si>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</si>
  <si>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</si>
  <si>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</si>
  <si>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</si>
  <si>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</si>
  <si>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</si>
  <si>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</si>
  <si>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</si>
  <si>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</si>
  <si>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</si>
  <si>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</si>
  <si>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</si>
  <si>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</si>
  <si>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</si>
  <si>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</si>
  <si>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</si>
  <si>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</si>
  <si>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</si>
  <si>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</si>
  <si>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</si>
  <si>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</si>
  <si>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</si>
  <si>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</si>
  <si>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</si>
  <si>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</si>
  <si>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</si>
  <si>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</si>
  <si>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</si>
  <si>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</si>
  <si>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</si>
  <si>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</si>
  <si>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</si>
  <si>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</si>
  <si>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</si>
  <si>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</si>
  <si>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</si>
  <si>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</si>
  <si>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</si>
  <si>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</si>
  <si>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</si>
  <si>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</si>
  <si>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</si>
  <si>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</si>
  <si>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</si>
  <si>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</si>
  <si>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</si>
  <si>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</si>
  <si>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</si>
  <si>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</si>
  <si>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</si>
  <si>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</si>
  <si>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</si>
  <si>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</si>
  <si>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</si>
  <si>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</si>
  <si>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</si>
  <si>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</si>
  <si>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</si>
  <si>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</si>
  <si>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</si>
  <si>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</si>
  <si>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</si>
  <si>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</si>
  <si>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</si>
  <si>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</si>
  <si>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</si>
  <si>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</si>
  <si>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</si>
  <si>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</si>
  <si>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</si>
  <si>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</si>
  <si>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</si>
  <si>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</si>
  <si>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</si>
  <si>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</si>
  <si>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</si>
  <si>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</si>
  <si>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</si>
  <si>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</si>
  <si>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</si>
  <si>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</si>
  <si>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</si>
  <si>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</si>
  <si>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</si>
  <si>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</si>
  <si>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</si>
  <si>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</si>
  <si>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</si>
  <si>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</si>
  <si>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</si>
  <si>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</si>
  <si>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</si>
  <si>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</si>
  <si>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</si>
  <si>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</si>
  <si>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</si>
  <si>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</si>
  <si>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</si>
  <si>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</si>
  <si>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</si>
  <si>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</si>
  <si>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</si>
  <si>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</si>
  <si>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</si>
  <si>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</si>
  <si>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</si>
  <si>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</si>
  <si>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</si>
  <si>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</si>
  <si>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</si>
  <si>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</si>
  <si>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</si>
  <si>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</si>
  <si>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</si>
  <si>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</si>
  <si>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</si>
  <si>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</si>
  <si>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</si>
  <si>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</si>
  <si>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</si>
  <si>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</si>
  <si>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</si>
  <si>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</si>
  <si>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</si>
  <si>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</si>
  <si>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</si>
  <si>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</si>
  <si>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</si>
  <si>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</si>
  <si>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</si>
  <si>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</si>
  <si>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</si>
  <si>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</si>
  <si>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</si>
  <si>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</si>
  <si>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</si>
  <si>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</si>
  <si>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</si>
  <si>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</si>
  <si>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</si>
  <si>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</si>
  <si>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</si>
  <si>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</si>
  <si>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</si>
  <si>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</si>
  <si>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</si>
  <si>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</si>
  <si>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</si>
  <si>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</si>
  <si>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</si>
  <si>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</si>
  <si>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</si>
  <si>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</si>
  <si>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</si>
  <si>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</si>
  <si>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</si>
  <si>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</si>
  <si>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</si>
  <si>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</si>
  <si>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</si>
  <si>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</si>
  <si>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</si>
  <si>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</si>
  <si>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</si>
  <si>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</si>
  <si>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</si>
  <si>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</si>
  <si>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</si>
  <si>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</si>
  <si>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</si>
  <si>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</si>
  <si>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</si>
  <si>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</si>
  <si>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</si>
  <si>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</si>
  <si>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</si>
  <si>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</si>
  <si>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</si>
  <si>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</si>
  <si>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</si>
  <si>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</si>
  <si>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</si>
  <si>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</si>
  <si>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</si>
  <si>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</si>
  <si>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</si>
  <si>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</si>
  <si>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</si>
  <si>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</si>
  <si>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</si>
  <si>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</si>
  <si>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</si>
  <si>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</si>
  <si>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</si>
  <si>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</si>
  <si>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</si>
  <si>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</si>
  <si>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</si>
  <si>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</si>
  <si>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</si>
  <si>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</si>
  <si>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</si>
  <si>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</si>
  <si>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</si>
  <si>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</si>
  <si>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</si>
  <si>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</si>
  <si>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</si>
  <si>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</si>
  <si>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</si>
  <si>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</si>
  <si>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</si>
  <si>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</si>
  <si>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</si>
  <si>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</si>
  <si>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</si>
  <si>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</si>
  <si>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</si>
  <si>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</si>
  <si>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</si>
  <si>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</si>
  <si>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</si>
  <si>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</si>
  <si>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</si>
  <si>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</si>
  <si>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</si>
  <si>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</si>
  <si>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</si>
  <si>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</si>
  <si>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</si>
  <si>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</si>
  <si>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</si>
  <si>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</si>
  <si>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</si>
  <si>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</si>
  <si>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</si>
  <si>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</si>
  <si>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</si>
  <si>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</si>
  <si>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</si>
  <si>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</si>
  <si>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</si>
  <si>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</si>
  <si>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</si>
  <si>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</si>
  <si>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</si>
  <si>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</si>
  <si>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</si>
  <si>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</si>
  <si>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</si>
  <si>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</si>
  <si>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</si>
  <si>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</si>
  <si>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</si>
  <si>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</si>
  <si>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</si>
  <si>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</si>
  <si>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</si>
  <si>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</si>
  <si>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</si>
  <si>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</si>
  <si>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</si>
  <si>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</si>
  <si>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</si>
  <si>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</si>
  <si>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</si>
  <si>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</si>
  <si>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</si>
  <si>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</si>
  <si>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</si>
  <si>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</si>
  <si>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</si>
  <si>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</si>
  <si>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</si>
  <si>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</si>
  <si>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</si>
  <si>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</si>
  <si>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</si>
  <si>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</si>
  <si>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</si>
  <si>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</si>
  <si>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</si>
  <si>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</si>
  <si>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</si>
  <si>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</si>
  <si>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</si>
  <si>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</si>
  <si>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</si>
  <si>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</si>
  <si>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</si>
  <si>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</si>
  <si>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</si>
  <si>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</si>
  <si>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</si>
  <si>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</si>
  <si>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</si>
  <si>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</si>
  <si>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</si>
  <si>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</si>
  <si>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</si>
  <si>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</si>
  <si>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</si>
  <si>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</si>
  <si>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</si>
  <si>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</si>
  <si>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</si>
  <si>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</si>
  <si>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</si>
  <si>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</si>
  <si>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</si>
  <si>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</si>
  <si>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</si>
  <si>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</si>
  <si>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</si>
  <si>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</si>
  <si>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</si>
  <si>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</si>
  <si>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</si>
  <si>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</si>
  <si>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</si>
  <si>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</si>
  <si>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</si>
  <si>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</si>
  <si>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</si>
  <si>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</si>
  <si>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</si>
  <si>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</si>
  <si>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</si>
  <si>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</si>
  <si>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</si>
  <si>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</si>
  <si>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</si>
  <si>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</si>
  <si>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</si>
  <si>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</si>
  <si>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</si>
  <si>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</si>
  <si>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</si>
  <si>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</si>
  <si>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</si>
  <si>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</si>
  <si>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</si>
  <si>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</si>
  <si>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</si>
  <si>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</si>
  <si>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</si>
  <si>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</si>
  <si>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</si>
  <si>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</si>
  <si>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</si>
  <si>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</si>
  <si>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</si>
  <si>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</si>
  <si>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</si>
  <si>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</si>
  <si>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</si>
  <si>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</si>
  <si>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</si>
  <si>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</si>
  <si>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</si>
  <si>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</si>
  <si>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</si>
  <si>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</si>
  <si>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</si>
  <si>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</si>
  <si>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</si>
  <si>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</si>
  <si>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</si>
  <si>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</si>
  <si>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</si>
  <si>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</si>
  <si>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</si>
  <si>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</si>
  <si>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</si>
  <si>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</si>
  <si>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</si>
  <si>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</si>
  <si>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</si>
  <si>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</si>
  <si>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</si>
  <si>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</si>
  <si>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</si>
  <si>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</si>
  <si>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</si>
  <si>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</si>
  <si>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</si>
  <si>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</si>
  <si>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</si>
  <si>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</si>
  <si>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</si>
  <si>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</si>
  <si>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</si>
  <si>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</si>
  <si>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</si>
  <si>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</si>
  <si>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</si>
  <si>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</si>
  <si>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</si>
  <si>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</si>
  <si>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</si>
  <si>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</si>
  <si>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</si>
  <si>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</si>
  <si>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</si>
  <si>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</si>
  <si>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</si>
  <si>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</si>
  <si>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</si>
  <si>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</si>
  <si>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</si>
  <si>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</si>
  <si>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</si>
  <si>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</si>
  <si>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</si>
  <si>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</si>
  <si>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</si>
  <si>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</si>
  <si>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</si>
  <si>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</si>
  <si>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</si>
  <si>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</si>
  <si>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</si>
  <si>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</si>
  <si>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</si>
  <si>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</si>
  <si>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</si>
  <si>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</si>
  <si>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</si>
  <si>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</si>
  <si>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</si>
  <si>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</si>
  <si>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</si>
  <si>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</si>
  <si>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</si>
  <si>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</si>
  <si>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</si>
  <si>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</si>
  <si>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</si>
  <si>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</si>
  <si>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</si>
  <si>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</si>
  <si>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</si>
  <si>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</si>
  <si>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</si>
  <si>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</si>
  <si>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</si>
  <si>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</si>
  <si>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</si>
  <si>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</si>
  <si>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</si>
  <si>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</si>
  <si>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</si>
  <si>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</si>
  <si>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</si>
  <si>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</si>
  <si>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</si>
  <si>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</si>
  <si>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</si>
  <si>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</si>
  <si>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</si>
  <si>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</si>
  <si>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</si>
  <si>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</si>
  <si>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</si>
  <si>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</si>
  <si>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</si>
  <si>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</si>
  <si>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</si>
  <si>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</si>
  <si>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</si>
  <si>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</si>
  <si>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</si>
  <si>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</si>
  <si>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</si>
  <si>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</si>
  <si>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</si>
  <si>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</si>
  <si>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</si>
  <si>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</si>
  <si>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</si>
  <si>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</si>
  <si>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</si>
  <si>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</si>
  <si>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</si>
  <si>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</si>
  <si>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</si>
  <si>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</si>
  <si>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</si>
  <si>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</si>
  <si>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</si>
  <si>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</si>
  <si>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</si>
  <si>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</si>
  <si>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</si>
  <si>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</si>
  <si>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</si>
  <si>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</si>
  <si>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</si>
  <si>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</si>
  <si>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</si>
  <si>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</si>
  <si>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</si>
  <si>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</si>
  <si>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</si>
  <si>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</si>
  <si>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</si>
  <si>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</si>
  <si>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</si>
  <si>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</si>
  <si>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</si>
  <si>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</si>
  <si>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</si>
  <si>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</si>
  <si>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</si>
  <si>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</si>
  <si>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</si>
  <si>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</si>
  <si>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</si>
  <si>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</si>
  <si>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</si>
  <si>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</si>
  <si>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</si>
  <si>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</si>
  <si>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</si>
  <si>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</si>
  <si>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</si>
  <si>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</si>
  <si>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</si>
  <si>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</si>
  <si>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</si>
  <si>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</si>
  <si>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</si>
  <si>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</si>
  <si>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</si>
  <si>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</si>
  <si>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</si>
  <si>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</si>
  <si>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</si>
  <si>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</si>
  <si>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</si>
  <si>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</si>
  <si>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</si>
  <si>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</si>
  <si>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</si>
  <si>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</si>
  <si>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</si>
  <si>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</si>
  <si>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</si>
  <si>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</si>
  <si>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</si>
  <si>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</si>
  <si>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</si>
  <si>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</si>
  <si>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</si>
  <si>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</si>
  <si>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</si>
  <si>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</si>
  <si>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</si>
  <si>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</si>
  <si>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</si>
  <si>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</si>
  <si>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</si>
  <si>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</si>
  <si>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</si>
  <si>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</si>
  <si>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</si>
  <si>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</si>
  <si>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</si>
  <si>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</si>
  <si>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</si>
  <si>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</si>
  <si>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</si>
  <si>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</si>
  <si>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</si>
  <si>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</si>
  <si>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</si>
  <si>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</si>
  <si>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</si>
  <si>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</si>
  <si>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</si>
  <si>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</si>
  <si>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</si>
  <si>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</si>
  <si>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</si>
  <si>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</si>
  <si>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</si>
  <si>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</si>
  <si>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</si>
  <si>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</si>
  <si>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</si>
  <si>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</si>
  <si>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</si>
  <si>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</si>
  <si>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</si>
  <si>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</si>
  <si>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</si>
  <si>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</si>
  <si>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</si>
  <si>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</si>
  <si>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</si>
  <si>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</si>
  <si>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</si>
  <si>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</si>
  <si>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</si>
  <si>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</si>
  <si>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</si>
  <si>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</si>
  <si>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</si>
  <si>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</si>
  <si>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</si>
  <si>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</si>
  <si>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</si>
  <si>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</si>
  <si>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</si>
  <si>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</si>
  <si>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</si>
  <si>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</si>
  <si>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</si>
  <si>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</si>
  <si>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</si>
  <si>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</si>
  <si>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</si>
  <si>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</si>
  <si>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</si>
  <si>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</si>
  <si>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</si>
  <si>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</si>
  <si>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</si>
  <si>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</si>
  <si>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</si>
  <si>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</si>
  <si>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</si>
  <si>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</si>
  <si>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</si>
  <si>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</si>
  <si>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</si>
  <si>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</si>
  <si>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</si>
  <si>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</si>
  <si>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</si>
  <si>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</si>
  <si>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</si>
  <si>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</si>
  <si>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</si>
  <si>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</si>
  <si>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</si>
  <si>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</si>
  <si>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</si>
  <si>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</si>
  <si>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</si>
  <si>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</si>
  <si>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</si>
  <si>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</si>
  <si>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</si>
  <si>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</si>
  <si>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</si>
  <si>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</si>
  <si>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</si>
  <si>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</si>
  <si>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</si>
  <si>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</si>
  <si>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</si>
  <si>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</si>
  <si>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</si>
  <si>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</si>
  <si>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</si>
  <si>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</si>
  <si>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</si>
  <si>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</si>
  <si>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</si>
  <si>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</si>
  <si>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</si>
  <si>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</si>
  <si>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</si>
  <si>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</si>
  <si>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</si>
  <si>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</si>
  <si>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</si>
  <si>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</si>
  <si>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</si>
  <si>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</si>
  <si>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</si>
  <si>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</si>
  <si>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</si>
  <si>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</si>
  <si>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</si>
  <si>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</si>
  <si>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</si>
  <si>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</si>
  <si>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</si>
  <si>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</si>
  <si>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</si>
  <si>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</si>
  <si>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</si>
  <si>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</si>
  <si>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</si>
  <si>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</si>
  <si>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</si>
  <si>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</si>
  <si>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</si>
  <si>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</si>
  <si>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</si>
  <si>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</si>
  <si>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</si>
  <si>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</si>
  <si>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</si>
  <si>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</si>
  <si>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</si>
  <si>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</si>
  <si>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</si>
  <si>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</si>
  <si>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</si>
  <si>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</si>
  <si>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</si>
  <si>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</si>
  <si>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</si>
  <si>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</si>
  <si>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</si>
  <si>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</si>
  <si>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</si>
  <si>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</si>
  <si>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</si>
  <si>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</si>
  <si>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</si>
  <si>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</si>
  <si>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</si>
  <si>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</si>
  <si>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</si>
  <si>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</si>
  <si>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</si>
  <si>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</si>
  <si>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</si>
  <si>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</si>
  <si>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</si>
  <si>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</si>
  <si>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</si>
  <si>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</si>
  <si>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</si>
  <si>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</si>
  <si>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</si>
  <si>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</si>
  <si>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</si>
  <si>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</si>
  <si>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</si>
  <si>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</si>
  <si>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</si>
  <si>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</si>
  <si>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</si>
  <si>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</si>
  <si>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</si>
  <si>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</si>
  <si>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</si>
  <si>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</si>
  <si>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</si>
  <si>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</si>
  <si>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</si>
  <si>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</si>
  <si>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</si>
  <si>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</si>
  <si>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</si>
  <si>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</si>
  <si>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</si>
  <si>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</si>
  <si>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</si>
  <si>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</si>
  <si>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</si>
  <si>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</si>
  <si>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</si>
  <si>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</si>
  <si>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</si>
  <si>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</si>
  <si>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</si>
  <si>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</si>
  <si>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</si>
  <si>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</si>
  <si>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</si>
  <si>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</si>
  <si>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</si>
  <si>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</si>
  <si>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</si>
  <si>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</si>
  <si>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</si>
  <si>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</si>
  <si>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</si>
  <si>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</si>
  <si>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</si>
  <si>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</si>
  <si>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</si>
  <si>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</si>
  <si>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</si>
  <si>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</si>
  <si>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</si>
  <si>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</si>
  <si>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</si>
  <si>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</si>
  <si>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</si>
  <si>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</si>
  <si>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</si>
  <si>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</si>
  <si>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</si>
  <si>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</si>
  <si>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</si>
  <si>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</si>
  <si>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</si>
  <si>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</si>
  <si>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</si>
  <si>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</si>
  <si>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</si>
  <si>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</si>
  <si>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</si>
  <si>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</si>
  <si>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</si>
  <si>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</si>
  <si>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</si>
  <si>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</si>
  <si>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</si>
  <si>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</si>
  <si>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</si>
  <si>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</si>
  <si>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</si>
  <si>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</si>
  <si>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</si>
  <si>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</si>
  <si>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</si>
  <si>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</si>
  <si>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</si>
  <si>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</si>
  <si>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</si>
  <si>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</si>
  <si>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</si>
  <si>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</si>
  <si>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</si>
  <si>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</si>
  <si>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</si>
  <si>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</si>
  <si>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</si>
  <si>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</si>
  <si>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</si>
  <si>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</si>
  <si>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</si>
  <si>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</si>
  <si>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</si>
  <si>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</si>
  <si>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</si>
  <si>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</si>
  <si>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</si>
  <si>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</si>
  <si>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</si>
  <si>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</si>
  <si>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</si>
  <si>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</si>
  <si>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</si>
  <si>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</si>
  <si>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</si>
  <si>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</si>
  <si>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</si>
  <si>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</si>
  <si>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</si>
  <si>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</si>
  <si>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</si>
  <si>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</si>
  <si>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</si>
  <si>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</si>
  <si>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</si>
  <si>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</si>
  <si>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</si>
  <si>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</si>
  <si>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</si>
  <si>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</si>
  <si>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</si>
  <si>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</si>
  <si>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</si>
  <si>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</si>
  <si>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</si>
  <si>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</si>
  <si>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</si>
  <si>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</si>
  <si>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</si>
  <si>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</si>
  <si>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</si>
  <si>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</si>
  <si>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</si>
  <si>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</si>
  <si>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</si>
  <si>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</si>
  <si>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</si>
  <si>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</si>
  <si>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</si>
  <si>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</si>
  <si>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</si>
  <si>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</si>
  <si>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</si>
  <si>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</si>
  <si>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</si>
  <si>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</si>
  <si>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</si>
  <si>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</si>
  <si>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</si>
  <si>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</si>
  <si>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</si>
  <si>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</si>
  <si>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</si>
  <si>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</si>
  <si>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</si>
  <si>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</si>
  <si>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</si>
  <si>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</si>
  <si>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</si>
  <si>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</si>
  <si>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</si>
  <si>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</si>
  <si>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</si>
  <si>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</si>
  <si>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</si>
  <si>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</si>
  <si>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</si>
  <si>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</si>
  <si>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</si>
  <si>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</si>
  <si>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</si>
  <si>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</si>
  <si>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</si>
  <si>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</si>
  <si>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</si>
  <si>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</si>
  <si>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</si>
  <si>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</si>
  <si>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</si>
  <si>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</si>
  <si>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</si>
  <si>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</si>
  <si>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</si>
  <si>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</si>
  <si>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</si>
  <si>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</si>
  <si>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</si>
  <si>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</si>
  <si>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</si>
  <si>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</si>
  <si>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</si>
  <si>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</si>
  <si>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</si>
  <si>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</si>
  <si>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</si>
  <si>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</si>
  <si>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</si>
  <si>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</si>
  <si>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</si>
  <si>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</si>
  <si>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</si>
  <si>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</si>
  <si>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</si>
  <si>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</si>
  <si>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</si>
  <si>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</si>
  <si>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</si>
  <si>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</si>
  <si>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</si>
  <si>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</si>
  <si>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</si>
  <si>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</si>
  <si>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</si>
  <si>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</si>
  <si>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</si>
  <si>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</si>
  <si>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</si>
  <si>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</si>
  <si>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</si>
  <si>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</si>
  <si>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</si>
  <si>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</si>
  <si>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</si>
  <si>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</si>
  <si>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</si>
  <si>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</si>
  <si>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</si>
  <si>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</si>
  <si>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</si>
  <si>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</si>
  <si>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</si>
  <si>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</si>
  <si>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</si>
  <si>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</si>
  <si>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</si>
  <si>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</si>
  <si>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</si>
  <si>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</si>
  <si>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</si>
  <si>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</si>
  <si>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</si>
  <si>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</si>
  <si>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</si>
  <si>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</si>
  <si>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</si>
  <si>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</si>
  <si>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</si>
  <si>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</si>
  <si>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</si>
  <si>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</si>
  <si>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</si>
  <si>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</si>
  <si>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</si>
  <si>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</si>
  <si>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</si>
  <si>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</si>
  <si>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</si>
  <si>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</si>
  <si>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</si>
  <si>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</si>
  <si>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</si>
  <si>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</si>
  <si>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</si>
  <si>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</si>
  <si>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</si>
  <si>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</si>
  <si>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</si>
  <si>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</si>
  <si>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</si>
  <si>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</si>
  <si>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</si>
  <si>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</si>
  <si>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</si>
  <si>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</si>
  <si>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</si>
  <si>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</si>
  <si>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</si>
  <si>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</si>
  <si>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</si>
  <si>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</si>
  <si>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</si>
  <si>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</si>
  <si>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</si>
  <si>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</si>
  <si>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</si>
  <si>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</si>
  <si>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</si>
  <si>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</si>
  <si>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</si>
  <si>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</si>
  <si>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</si>
  <si>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</si>
  <si>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</si>
  <si>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</si>
  <si>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</si>
  <si>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</si>
  <si>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</si>
  <si>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</si>
  <si>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</si>
  <si>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</si>
  <si>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</si>
  <si>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</si>
  <si>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</si>
  <si>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</si>
  <si>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</si>
  <si>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</si>
  <si>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</si>
  <si>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</si>
  <si>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</si>
  <si>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</si>
  <si>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</si>
  <si>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</si>
  <si>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</si>
  <si>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</si>
  <si>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</si>
  <si>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</si>
  <si>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</si>
  <si>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</si>
  <si>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</si>
  <si>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</si>
  <si>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</si>
  <si>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</si>
  <si>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</si>
  <si>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</si>
  <si>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</si>
  <si>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</si>
  <si>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</si>
  <si>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</si>
  <si>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</si>
  <si>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</si>
  <si>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</si>
  <si>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</si>
  <si>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</si>
  <si>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</si>
  <si>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</si>
  <si>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</si>
  <si>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</si>
  <si>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</si>
  <si>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</si>
  <si>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</si>
  <si>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</si>
  <si>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</si>
  <si>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</si>
  <si>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</si>
  <si>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</si>
  <si>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</si>
  <si>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</si>
  <si>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</si>
  <si>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</si>
  <si>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</si>
  <si>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</si>
  <si>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</si>
  <si>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</si>
  <si>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</si>
  <si>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</si>
  <si>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</si>
  <si>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</si>
  <si>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</si>
  <si>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</si>
  <si>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</si>
  <si>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</si>
  <si>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</si>
  <si>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</si>
  <si>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</si>
  <si>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</si>
  <si>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</si>
  <si>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</si>
  <si>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</si>
  <si>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</si>
  <si>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</si>
  <si>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</si>
  <si>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</si>
  <si>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</si>
  <si>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</si>
  <si>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</si>
  <si>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</si>
  <si>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</si>
  <si>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</si>
  <si>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</si>
  <si>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</si>
  <si>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</si>
  <si>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</si>
  <si>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</si>
  <si>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</si>
  <si>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</si>
  <si>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</si>
  <si>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</si>
  <si>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</si>
  <si>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</si>
  <si>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</si>
  <si>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</si>
  <si>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</si>
  <si>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</si>
  <si>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</si>
  <si>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</si>
  <si>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</si>
  <si>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</si>
  <si>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</si>
  <si>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</si>
  <si>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</si>
  <si>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</si>
  <si>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</si>
  <si>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</si>
  <si>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</si>
  <si>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</si>
  <si>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</si>
  <si>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</si>
  <si>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</si>
  <si>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</si>
  <si>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</si>
  <si>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</si>
  <si>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</si>
  <si>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</si>
  <si>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</si>
  <si>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</si>
  <si>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</si>
  <si>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</si>
  <si>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</si>
  <si>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</si>
  <si>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</si>
  <si>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</si>
  <si>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</si>
  <si>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</si>
  <si>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</si>
  <si>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</si>
  <si>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</si>
  <si>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</si>
  <si>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</si>
  <si>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</si>
  <si>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</si>
  <si>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</si>
  <si>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</si>
  <si>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</si>
  <si>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</si>
  <si>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</si>
  <si>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</si>
  <si>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</si>
  <si>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</si>
  <si>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</si>
  <si>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</si>
  <si>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</si>
  <si>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</si>
  <si>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</si>
  <si>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</si>
  <si>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</si>
  <si>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</si>
  <si>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</si>
  <si>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</si>
  <si>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</si>
  <si>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</si>
  <si>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</si>
  <si>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</si>
  <si>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</si>
  <si>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</si>
  <si>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</si>
  <si>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</si>
  <si>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</si>
  <si>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</si>
  <si>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</si>
  <si>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</si>
  <si>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</si>
  <si>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</si>
  <si>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</si>
  <si>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</si>
  <si>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</si>
  <si>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</si>
  <si>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</si>
  <si>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</si>
  <si>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</si>
  <si>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</si>
  <si>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</si>
  <si>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</si>
  <si>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</si>
  <si>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</si>
  <si>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</si>
  <si>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</si>
  <si>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</si>
  <si>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</si>
  <si>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</si>
  <si>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</si>
  <si>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</si>
  <si>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</si>
  <si>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</si>
  <si>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</si>
  <si>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</si>
  <si>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</si>
  <si>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</si>
  <si>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</si>
  <si>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</si>
  <si>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</si>
  <si>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</si>
  <si>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</si>
  <si>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</si>
  <si>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</si>
  <si>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</si>
  <si>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</si>
  <si>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</si>
  <si>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</si>
  <si>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</si>
  <si>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</si>
  <si>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</si>
  <si>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</si>
  <si>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</si>
  <si>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</si>
  <si>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</si>
  <si>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</si>
  <si>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</si>
  <si>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</si>
  <si>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</si>
  <si>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</si>
  <si>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</si>
  <si>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</si>
  <si>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</si>
  <si>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</si>
  <si>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</si>
  <si>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</si>
  <si>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</si>
  <si>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</si>
  <si>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</si>
  <si>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</si>
  <si>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</si>
  <si>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</si>
  <si>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</si>
  <si>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</si>
  <si>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</si>
  <si>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</si>
  <si>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</si>
  <si>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</si>
  <si>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</si>
  <si>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</si>
  <si>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</si>
  <si>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</si>
  <si>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</si>
  <si>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</si>
  <si>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</si>
  <si>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</si>
  <si>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</si>
  <si>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</si>
  <si>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</si>
  <si>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</si>
  <si>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</si>
  <si>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</si>
  <si>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</si>
  <si>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</si>
  <si>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</si>
  <si>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</si>
  <si>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</si>
  <si>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</si>
  <si>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</si>
  <si>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</si>
  <si>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</si>
  <si>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</si>
  <si>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</si>
  <si>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</si>
  <si>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</si>
  <si>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</si>
  <si>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</si>
  <si>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</si>
  <si>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</si>
  <si>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</si>
  <si>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</si>
  <si>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</si>
  <si>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</si>
  <si>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</si>
  <si>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</si>
  <si>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</si>
  <si>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</si>
  <si>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</si>
  <si>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</si>
  <si>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</si>
  <si>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</si>
  <si>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</si>
  <si>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</si>
  <si>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</si>
  <si>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</si>
  <si>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</si>
  <si>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</si>
  <si>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</si>
  <si>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</si>
  <si>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</si>
  <si>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</si>
  <si>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</si>
  <si>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</si>
  <si>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</si>
  <si>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</si>
  <si>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</si>
  <si>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</si>
  <si>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</si>
  <si>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</si>
  <si>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</si>
  <si>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</si>
  <si>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</si>
  <si>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</si>
  <si>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</si>
  <si>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</si>
  <si>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</si>
  <si>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</si>
  <si>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</si>
  <si>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</si>
  <si>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</si>
  <si>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</si>
  <si>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</si>
  <si>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</si>
  <si>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</si>
  <si>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</si>
  <si>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</si>
  <si>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</si>
  <si>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</si>
  <si>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</si>
  <si>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</si>
  <si>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</si>
  <si>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</si>
  <si>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</si>
  <si>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</si>
  <si>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</si>
  <si>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</si>
  <si>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</si>
  <si>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</si>
  <si>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</si>
  <si>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</si>
  <si>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</si>
  <si>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</si>
  <si>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</si>
  <si>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</si>
  <si>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</si>
  <si>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</si>
  <si>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</si>
  <si>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</si>
  <si>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</si>
  <si>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</si>
  <si>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</si>
  <si>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</si>
  <si>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</si>
  <si>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</si>
  <si>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</si>
  <si>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</si>
  <si>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</si>
  <si>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</si>
  <si>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</si>
  <si>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</si>
  <si>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</si>
  <si>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</si>
  <si>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</si>
  <si>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</si>
  <si>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</si>
  <si>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</si>
  <si>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</si>
  <si>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</si>
  <si>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</si>
  <si>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</si>
  <si>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</si>
  <si>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</si>
  <si>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</si>
  <si>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</si>
  <si>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</si>
  <si>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</si>
  <si>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</si>
  <si>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</si>
  <si>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</si>
  <si>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</si>
  <si>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</si>
  <si>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</si>
  <si>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</si>
  <si>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</si>
  <si>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</si>
  <si>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</si>
  <si>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</si>
  <si>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</si>
  <si>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</si>
  <si>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</si>
  <si>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</si>
  <si>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</si>
  <si>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</si>
  <si>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</si>
  <si>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</si>
  <si>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</si>
  <si>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</si>
  <si>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</si>
  <si>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</si>
  <si>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</si>
  <si>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</si>
  <si>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</si>
  <si>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</si>
  <si>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</si>
  <si>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</si>
  <si>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</si>
  <si>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</si>
  <si>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</si>
  <si>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</si>
  <si>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</si>
  <si>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</si>
  <si>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</si>
  <si>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</si>
  <si>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</si>
  <si>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</si>
  <si>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</si>
  <si>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</si>
  <si>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</si>
  <si>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</si>
  <si>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</si>
  <si>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</si>
  <si>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</si>
  <si>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</si>
  <si>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</si>
  <si>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</si>
  <si>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</si>
  <si>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</si>
  <si>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</si>
  <si>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</si>
  <si>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</si>
  <si>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</si>
  <si>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</si>
  <si>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</si>
  <si>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</si>
  <si>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</si>
  <si>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</si>
  <si>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</si>
  <si>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</si>
  <si>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</si>
  <si>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</si>
  <si>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</si>
  <si>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</si>
  <si>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</si>
  <si>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</si>
  <si>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</si>
  <si>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</si>
  <si>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</si>
  <si>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</si>
  <si>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</si>
  <si>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</si>
  <si>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</si>
  <si>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</si>
  <si>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</si>
  <si>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</si>
  <si>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</si>
  <si>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</si>
  <si>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</si>
  <si>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</si>
  <si>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</si>
  <si>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</si>
  <si>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</si>
  <si>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</si>
  <si>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</si>
  <si>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</si>
  <si>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</si>
  <si>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</si>
  <si>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</si>
  <si>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</si>
  <si>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</si>
  <si>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</si>
  <si>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</si>
  <si>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</si>
  <si>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</si>
  <si>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</si>
  <si>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</si>
  <si>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</si>
  <si>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</si>
  <si>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</si>
  <si>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</si>
  <si>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</si>
  <si>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</si>
  <si>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</si>
  <si>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</si>
  <si>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</si>
  <si>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</si>
  <si>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</si>
  <si>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</si>
  <si>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</si>
  <si>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</si>
  <si>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</si>
  <si>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</si>
  <si>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</si>
  <si>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</si>
  <si>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</si>
  <si>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</si>
  <si>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</si>
  <si>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</si>
  <si>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</si>
  <si>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</si>
  <si>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</si>
  <si>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</si>
  <si>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</si>
  <si>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</si>
  <si>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</si>
  <si>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</si>
  <si>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</si>
  <si>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</si>
  <si>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</si>
  <si>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</si>
  <si>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</si>
  <si>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</si>
  <si>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</si>
  <si>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</si>
  <si>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</si>
  <si>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</si>
  <si>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</si>
  <si>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</si>
  <si>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</si>
  <si>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</si>
  <si>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</si>
  <si>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</si>
  <si>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</si>
  <si>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</si>
  <si>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</si>
  <si>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</si>
  <si>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</si>
  <si>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</si>
  <si>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</si>
  <si>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</si>
  <si>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</si>
  <si>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</si>
  <si>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</si>
  <si>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</si>
  <si>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</si>
  <si>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</si>
  <si>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</si>
  <si>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</si>
  <si>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</si>
  <si>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</si>
  <si>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</si>
  <si>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</si>
  <si>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</si>
  <si>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</si>
  <si>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</si>
  <si>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</si>
  <si>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</si>
  <si>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</si>
  <si>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</si>
  <si>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</si>
  <si>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</si>
  <si>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</si>
  <si>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</si>
  <si>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</si>
  <si>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</si>
  <si>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</si>
  <si>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</si>
  <si>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</si>
  <si>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</si>
  <si>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</si>
  <si>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</si>
  <si>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</si>
  <si>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</si>
  <si>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</si>
  <si>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</si>
  <si>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</si>
  <si>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</si>
  <si>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</si>
  <si>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</si>
  <si>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</si>
  <si>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</si>
  <si>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</si>
  <si>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</si>
  <si>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</si>
  <si>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</si>
  <si>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</si>
  <si>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</si>
  <si>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</si>
  <si>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</si>
  <si>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</si>
  <si>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</si>
  <si>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</si>
  <si>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</si>
  <si>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</si>
  <si>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</si>
  <si>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</si>
  <si>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</si>
  <si>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</si>
  <si>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</si>
  <si>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</si>
  <si>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</si>
  <si>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</si>
  <si>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</si>
  <si>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</si>
  <si>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</si>
  <si>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</si>
  <si>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</si>
  <si>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</si>
  <si>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</si>
  <si>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</si>
  <si>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</si>
  <si>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</si>
  <si>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</si>
  <si>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</si>
  <si>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</si>
  <si>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</si>
  <si>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</si>
  <si>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</si>
  <si>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</si>
  <si>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</si>
  <si>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</si>
  <si>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</si>
  <si>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</si>
  <si>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</si>
  <si>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</si>
  <si>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</si>
  <si>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</si>
  <si>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</si>
  <si>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</si>
  <si>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</si>
  <si>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</si>
  <si>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</si>
  <si>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</si>
  <si>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</si>
  <si>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</si>
  <si>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</si>
  <si>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</si>
  <si>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</si>
  <si>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</si>
  <si>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</si>
  <si>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</si>
  <si>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</si>
  <si>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</si>
  <si>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</si>
  <si>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</si>
  <si>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</si>
  <si>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</si>
  <si>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</si>
  <si>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</si>
  <si>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</si>
  <si>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</si>
  <si>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</si>
  <si>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</si>
  <si>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</si>
  <si>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</si>
  <si>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</si>
  <si>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</si>
  <si>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</si>
  <si>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</si>
  <si>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</si>
  <si>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</si>
  <si>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</si>
  <si>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</si>
  <si>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</si>
  <si>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</si>
  <si>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</si>
  <si>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</si>
  <si>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</si>
  <si>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</si>
  <si>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</si>
  <si>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</si>
  <si>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</si>
  <si>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</si>
  <si>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</si>
  <si>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</si>
  <si>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</si>
  <si>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</si>
  <si>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</si>
  <si>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</si>
  <si>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</si>
  <si>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</si>
  <si>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</si>
  <si>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</si>
  <si>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</si>
  <si>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</si>
  <si>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</si>
  <si>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</si>
  <si>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</si>
  <si>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</si>
  <si>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</si>
  <si>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</si>
  <si>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</si>
  <si>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</si>
  <si>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</si>
  <si>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</si>
  <si>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</si>
  <si>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</si>
  <si>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</si>
  <si>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</si>
  <si>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</si>
  <si>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</si>
  <si>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</si>
  <si>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</si>
  <si>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</si>
  <si>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</si>
  <si>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</si>
  <si>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</si>
  <si>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</si>
  <si>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</si>
  <si>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</si>
  <si>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</si>
  <si>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</si>
  <si>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</si>
  <si>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</si>
  <si>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</si>
  <si>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</si>
  <si>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</si>
  <si>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</si>
  <si>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</si>
  <si>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</si>
  <si>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</si>
  <si>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</si>
  <si>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</si>
  <si>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</si>
  <si>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</si>
  <si>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</si>
  <si>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</si>
  <si>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</si>
  <si>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</si>
  <si>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</si>
  <si>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</si>
  <si>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</si>
  <si>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</si>
  <si>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</si>
  <si>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</si>
  <si>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</si>
  <si>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</si>
  <si>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</si>
  <si>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</si>
  <si>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</si>
  <si>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</si>
  <si>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</si>
  <si>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</si>
  <si>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</si>
  <si>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</si>
  <si>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</si>
  <si>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</si>
  <si>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</si>
  <si>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</si>
  <si>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</si>
  <si>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</si>
  <si>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</si>
  <si>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</si>
  <si>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</si>
  <si>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</si>
  <si>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</si>
  <si>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</si>
  <si>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</si>
  <si>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</si>
  <si>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</si>
  <si>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</si>
  <si>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</si>
  <si>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</si>
  <si>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</si>
  <si>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</si>
  <si>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</si>
  <si>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</si>
  <si>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</si>
  <si>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</si>
  <si>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</si>
  <si>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</si>
  <si>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</si>
  <si>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</si>
  <si>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</si>
  <si>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</si>
  <si>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</si>
  <si>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</si>
  <si>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</si>
  <si>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</si>
  <si>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</si>
  <si>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</si>
  <si>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</si>
  <si>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</si>
  <si>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</si>
  <si>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</si>
  <si>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</si>
  <si>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</si>
  <si>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</si>
  <si>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</si>
  <si>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</si>
  <si>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</si>
  <si>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</si>
  <si>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</si>
  <si>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</si>
  <si>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</si>
  <si>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</si>
  <si>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</si>
  <si>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</si>
  <si>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</si>
  <si>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</si>
  <si>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</si>
  <si>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</si>
  <si>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</si>
  <si>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</si>
  <si>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</si>
  <si>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</si>
  <si>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</si>
  <si>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</si>
  <si>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</si>
  <si>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</si>
  <si>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</si>
  <si>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</si>
  <si>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</si>
  <si>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</si>
  <si>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</si>
  <si>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</si>
  <si>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</si>
  <si>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</si>
  <si>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</si>
  <si>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</si>
  <si>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</si>
  <si>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</si>
  <si>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</si>
  <si>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</si>
  <si>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</si>
  <si>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</si>
  <si>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</si>
  <si>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</si>
  <si>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</si>
  <si>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</si>
  <si>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</si>
  <si>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</si>
  <si>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</si>
  <si>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</si>
  <si>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</si>
  <si>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</si>
  <si>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</si>
  <si>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</si>
  <si>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</si>
  <si>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</si>
  <si>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</si>
  <si>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</si>
  <si>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</si>
  <si>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</si>
  <si>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</si>
  <si>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</si>
  <si>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</si>
  <si>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</si>
  <si>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</si>
  <si>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</si>
  <si>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</si>
  <si>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</si>
  <si>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</si>
  <si>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</si>
  <si>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</si>
  <si>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</si>
  <si>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</si>
  <si>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</si>
  <si>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</si>
  <si>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</si>
  <si>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</si>
  <si>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</si>
  <si>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</si>
  <si>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</si>
  <si>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</si>
  <si>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</si>
  <si>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</si>
  <si>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</si>
  <si>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</si>
  <si>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</si>
  <si>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</si>
  <si>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</si>
  <si>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</si>
  <si>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</si>
  <si>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</si>
  <si>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</si>
  <si>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</si>
  <si>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</si>
  <si>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</si>
  <si>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</si>
  <si>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</si>
  <si>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</si>
  <si>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</si>
  <si>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</si>
  <si>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</si>
  <si>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</si>
  <si>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</si>
  <si>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</si>
  <si>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</si>
  <si>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</si>
  <si>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</si>
  <si>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</si>
  <si>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</si>
  <si>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</si>
  <si>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</si>
  <si>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</si>
  <si>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</si>
  <si>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</si>
  <si>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</si>
  <si>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</si>
  <si>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</si>
  <si>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</si>
  <si>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</si>
  <si>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</si>
  <si>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</si>
  <si>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</si>
  <si>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</si>
  <si>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</si>
  <si>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</si>
  <si>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</si>
  <si>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</si>
  <si>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</si>
  <si>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</si>
  <si>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</si>
  <si>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</si>
  <si>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</si>
  <si>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</si>
  <si>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</si>
  <si>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</si>
  <si>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</si>
  <si>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</si>
  <si>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</si>
  <si>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</si>
  <si>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</si>
  <si>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</si>
  <si>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</si>
  <si>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</si>
  <si>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</si>
  <si>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</si>
  <si>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</si>
  <si>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</si>
  <si>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</si>
  <si>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</si>
  <si>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</si>
  <si>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</si>
  <si>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</si>
  <si>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</si>
  <si>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</si>
  <si>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</si>
  <si>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</si>
  <si>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</si>
  <si>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</si>
  <si>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</si>
  <si>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</si>
  <si>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</si>
  <si>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</si>
  <si>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</si>
  <si>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</si>
  <si>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</si>
  <si>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</si>
  <si>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</si>
  <si>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</si>
  <si>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</si>
  <si>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</si>
  <si>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</si>
  <si>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</si>
  <si>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</si>
  <si>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</si>
  <si>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</si>
  <si>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</si>
  <si>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</si>
  <si>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</si>
  <si>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</si>
  <si>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</si>
  <si>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</si>
  <si>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</si>
  <si>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</si>
  <si>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</si>
  <si>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</si>
  <si>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</si>
  <si>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</si>
  <si>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</si>
  <si>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</si>
  <si>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</si>
  <si>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</si>
  <si>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</si>
  <si>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</si>
  <si>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</si>
  <si>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</si>
  <si>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</si>
  <si>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</si>
  <si>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</si>
  <si>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</si>
  <si>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</si>
  <si>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</si>
  <si>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</si>
  <si>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</si>
  <si>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</si>
  <si>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</si>
  <si>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</si>
  <si>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</si>
  <si>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</si>
  <si>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</si>
  <si>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</si>
  <si>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</si>
  <si>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</si>
  <si>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</si>
  <si>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</si>
  <si>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</si>
  <si>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</si>
  <si>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</si>
  <si>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</si>
  <si>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</si>
  <si>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</si>
  <si>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</si>
  <si>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</si>
  <si>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</si>
  <si>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</si>
  <si>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</si>
  <si>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</si>
  <si>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</si>
  <si>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</si>
  <si>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</si>
  <si>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</si>
  <si>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</si>
  <si>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</si>
  <si>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</si>
  <si>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</si>
  <si>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</si>
  <si>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</si>
  <si>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</si>
  <si>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</si>
  <si>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</si>
  <si>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</si>
  <si>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</si>
  <si>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</si>
  <si>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</si>
  <si>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</si>
  <si>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</si>
  <si>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</si>
  <si>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</si>
  <si>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</si>
  <si>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</si>
  <si>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</si>
  <si>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</si>
  <si>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</si>
  <si>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</si>
  <si>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</si>
  <si>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</si>
  <si>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</si>
  <si>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</si>
  <si>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</si>
  <si>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</si>
  <si>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</si>
  <si>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</si>
  <si>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</si>
  <si>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</si>
  <si>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</si>
  <si>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</si>
  <si>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</si>
  <si>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</si>
  <si>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</si>
  <si>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</si>
  <si>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</si>
  <si>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</si>
  <si>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</si>
  <si>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</si>
  <si>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</si>
  <si>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</si>
  <si>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</si>
  <si>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</si>
  <si>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</si>
  <si>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</si>
  <si>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</si>
  <si>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</si>
  <si>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</si>
  <si>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</si>
  <si>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</si>
  <si>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</si>
  <si>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</si>
  <si>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</si>
  <si>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</si>
  <si>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</si>
  <si>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</si>
  <si>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</si>
  <si>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</si>
  <si>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</si>
  <si>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</si>
  <si>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</si>
  <si>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</si>
  <si>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</si>
  <si>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</si>
  <si>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</si>
  <si>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</si>
  <si>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</si>
  <si>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</si>
  <si>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</si>
  <si>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</si>
  <si>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</si>
  <si>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</si>
  <si>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</si>
  <si>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</si>
  <si>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</si>
  <si>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</si>
  <si>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</si>
  <si>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</si>
  <si>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</si>
  <si>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</si>
  <si>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</si>
  <si>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</si>
  <si>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</si>
  <si>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</si>
  <si>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</si>
  <si>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</si>
  <si>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</si>
  <si>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</si>
  <si>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</si>
  <si>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</si>
  <si>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</si>
  <si>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</si>
  <si>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</si>
  <si>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</si>
  <si>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</si>
  <si>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</si>
  <si>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</si>
  <si>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</si>
  <si>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</si>
  <si>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</si>
  <si>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</si>
  <si>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</si>
  <si>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</si>
  <si>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</si>
  <si>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</si>
  <si>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</si>
  <si>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</si>
  <si>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</si>
  <si>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</si>
  <si>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</si>
  <si>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</si>
  <si>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</si>
  <si>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</si>
  <si>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</si>
  <si>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</si>
  <si>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</si>
  <si>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</si>
  <si>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</si>
  <si>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</si>
  <si>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</si>
  <si>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</si>
  <si>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</si>
  <si>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</si>
  <si>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</si>
  <si>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</si>
  <si>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</si>
  <si>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</si>
  <si>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</si>
  <si>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</si>
  <si>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</si>
  <si>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</si>
  <si>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</si>
  <si>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</si>
  <si>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</si>
  <si>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</si>
  <si>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</si>
  <si>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</si>
  <si>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</si>
  <si>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</si>
  <si>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</si>
  <si>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</si>
  <si>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</si>
  <si>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</si>
  <si>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</si>
  <si>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</si>
  <si>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</si>
  <si>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</si>
  <si>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</si>
  <si>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</si>
  <si>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</si>
  <si>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</si>
  <si>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</si>
  <si>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</si>
  <si>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</si>
  <si>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</si>
  <si>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</si>
  <si>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</si>
  <si>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</si>
  <si>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</si>
  <si>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</si>
  <si>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</si>
  <si>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</si>
  <si>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</si>
  <si>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</si>
  <si>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</si>
  <si>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</si>
  <si>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</si>
  <si>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</si>
  <si>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</si>
  <si>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</si>
  <si>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</si>
  <si>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</si>
  <si>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</si>
  <si>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</si>
  <si>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</si>
  <si>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</si>
  <si>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</si>
  <si>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</si>
  <si>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</si>
  <si>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</si>
  <si>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</si>
  <si>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</si>
  <si>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</si>
  <si>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</si>
  <si>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</si>
  <si>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</si>
  <si>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</si>
  <si>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</si>
  <si>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</si>
  <si>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</si>
  <si>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</si>
  <si>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</si>
  <si>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</si>
  <si>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</si>
  <si>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</si>
  <si>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</si>
  <si>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</si>
  <si>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</si>
  <si>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</si>
  <si>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</si>
  <si>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</si>
  <si>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</si>
  <si>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</si>
  <si>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</si>
  <si>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</si>
  <si>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</si>
  <si>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</si>
  <si>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</si>
  <si>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</si>
  <si>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</si>
  <si>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</si>
  <si>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</si>
  <si>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</si>
  <si>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</si>
  <si>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</si>
  <si>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</si>
  <si>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</si>
  <si>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</si>
  <si>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</si>
  <si>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</si>
  <si>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</si>
  <si>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</si>
  <si>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</si>
  <si>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</si>
  <si>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</si>
  <si>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</si>
  <si>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</si>
  <si>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</si>
  <si>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</si>
  <si>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</si>
  <si>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</si>
  <si>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</si>
  <si>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</si>
  <si>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</si>
  <si>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</si>
  <si>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</si>
  <si>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</si>
  <si>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</si>
  <si>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</si>
  <si>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</si>
  <si>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</si>
  <si>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</si>
  <si>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</si>
  <si>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</si>
  <si>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</si>
  <si>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</si>
  <si>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</si>
  <si>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</si>
  <si>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</si>
  <si>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</si>
  <si>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</si>
  <si>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</si>
  <si>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</si>
  <si>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</si>
  <si>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</si>
  <si>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</si>
  <si>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</si>
  <si>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</si>
  <si>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</si>
  <si>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</si>
  <si>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</si>
  <si>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</si>
  <si>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</si>
  <si>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</si>
  <si>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</si>
  <si>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</si>
  <si>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</si>
  <si>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</si>
  <si>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</si>
  <si>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</si>
  <si>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</si>
  <si>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</si>
  <si>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</si>
  <si>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</si>
  <si>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</si>
  <si>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</si>
  <si>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</si>
  <si>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</si>
  <si>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</si>
  <si>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</si>
  <si>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</si>
  <si>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</si>
  <si>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</si>
  <si>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</si>
  <si>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</si>
  <si>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</si>
  <si>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</si>
  <si>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</si>
  <si>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</si>
  <si>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</si>
  <si>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</si>
  <si>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</si>
  <si>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</si>
  <si>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</si>
  <si>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</si>
  <si>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</si>
  <si>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</si>
  <si>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</si>
  <si>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</si>
  <si>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</si>
  <si>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</si>
  <si>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</si>
  <si>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</si>
  <si>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</si>
  <si>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</si>
  <si>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</si>
  <si>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</si>
  <si>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</si>
  <si>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</si>
  <si>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</si>
  <si>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</si>
  <si>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</si>
  <si>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</si>
  <si>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</si>
  <si>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</si>
  <si>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</si>
  <si>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</si>
  <si>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</si>
  <si>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</si>
  <si>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</si>
  <si>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</si>
  <si>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</si>
  <si>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</si>
  <si>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</si>
  <si>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</si>
  <si>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</si>
  <si>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</si>
  <si>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</si>
  <si>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</si>
  <si>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</si>
  <si>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</si>
  <si>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</si>
  <si>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</si>
  <si>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</si>
  <si>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</si>
  <si>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</si>
  <si>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</si>
  <si>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</si>
  <si>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</si>
  <si>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</si>
  <si>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</si>
  <si>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</si>
  <si>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</si>
  <si>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</si>
  <si>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</si>
  <si>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</si>
  <si>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</si>
  <si>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</si>
  <si>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</si>
  <si>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</si>
  <si>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</si>
  <si>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</si>
  <si>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</si>
  <si>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</si>
  <si>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</si>
  <si>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</si>
  <si>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</si>
  <si>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</si>
  <si>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</si>
  <si>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</si>
  <si>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</si>
  <si>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</si>
  <si>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</si>
  <si>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</si>
  <si>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</si>
  <si>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</si>
  <si>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</si>
  <si>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</si>
  <si>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</si>
  <si>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</si>
  <si>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</si>
  <si>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</si>
  <si>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</si>
  <si>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</si>
  <si>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</si>
  <si>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</si>
  <si>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</si>
  <si>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</si>
  <si>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</si>
  <si>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</si>
  <si>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</si>
  <si>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</si>
  <si>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</si>
  <si>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</si>
  <si>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</si>
  <si>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</si>
  <si>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</si>
  <si>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</si>
  <si>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</si>
  <si>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</si>
  <si>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</si>
  <si>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</si>
  <si>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</si>
  <si>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</si>
  <si>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</si>
  <si>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</si>
  <si>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</si>
  <si>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</si>
  <si>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</si>
  <si>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</si>
  <si>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</si>
  <si>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</si>
  <si>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</si>
  <si>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</si>
  <si>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</si>
  <si>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</si>
  <si>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</si>
  <si>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</si>
  <si>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</si>
  <si>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</si>
  <si>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</si>
  <si>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</si>
  <si>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</si>
  <si>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</si>
  <si>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</si>
  <si>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</si>
  <si>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</si>
  <si>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</si>
  <si>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</si>
  <si>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</si>
  <si>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</si>
  <si>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</si>
  <si>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</si>
  <si>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</si>
  <si>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</si>
  <si>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</si>
  <si>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</si>
  <si>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</si>
  <si>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</si>
  <si>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</si>
  <si>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</si>
  <si>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</si>
  <si>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</si>
  <si>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</si>
  <si>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</si>
  <si>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</si>
  <si>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</si>
  <si>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</si>
  <si>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</si>
  <si>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</si>
  <si>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</si>
  <si>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</si>
  <si>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</si>
  <si>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</si>
  <si>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</si>
  <si>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</si>
  <si>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</si>
  <si>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</si>
  <si>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</si>
  <si>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</si>
  <si>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</si>
  <si>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</si>
  <si>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</si>
  <si>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</si>
  <si>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</si>
  <si>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</si>
  <si>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</si>
  <si>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</si>
  <si>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</si>
  <si>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</si>
  <si>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</si>
  <si>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</si>
  <si>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</si>
  <si>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</si>
  <si>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</si>
  <si>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</si>
  <si>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</si>
  <si>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</si>
  <si>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</si>
  <si>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</si>
  <si>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</si>
  <si>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</si>
  <si>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</si>
  <si>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</si>
  <si>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</si>
  <si>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</si>
  <si>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</si>
  <si>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</si>
  <si>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</si>
  <si>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</si>
  <si>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</si>
  <si>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</si>
  <si>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</si>
  <si>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</si>
  <si>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</si>
  <si>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</si>
  <si>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</si>
  <si>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</si>
  <si>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</si>
  <si>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</si>
  <si>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</si>
  <si>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</si>
  <si>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</si>
  <si>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</si>
  <si>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</si>
  <si>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</si>
  <si>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</si>
  <si>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</si>
  <si>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</si>
  <si>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</si>
  <si>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</si>
  <si>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</si>
  <si>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</si>
  <si>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</si>
  <si>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</si>
  <si>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</si>
  <si>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</si>
  <si>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</si>
  <si>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</si>
  <si>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</si>
  <si>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</si>
  <si>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</si>
  <si>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</si>
  <si>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</si>
  <si>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</si>
  <si>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</si>
  <si>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</si>
  <si>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</si>
  <si>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</si>
  <si>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</si>
  <si>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</si>
  <si>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</si>
  <si>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</si>
  <si>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</si>
  <si>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</si>
  <si>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</si>
  <si>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</si>
  <si>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</si>
  <si>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</si>
  <si>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</si>
  <si>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</si>
  <si>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</si>
  <si>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</si>
  <si>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</si>
  <si>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</si>
  <si>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</si>
  <si>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</si>
  <si>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</si>
  <si>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</si>
  <si>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</si>
  <si>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</si>
  <si>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</si>
  <si>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</si>
  <si>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</si>
  <si>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</si>
  <si>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</si>
  <si>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</si>
  <si>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</si>
  <si>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</si>
  <si>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</si>
  <si>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</si>
  <si>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</si>
  <si>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</si>
  <si>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</si>
  <si>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</si>
  <si>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</si>
  <si>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</si>
  <si>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</si>
  <si>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</si>
  <si>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</si>
  <si>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</si>
  <si>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</si>
  <si>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</si>
  <si>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</si>
  <si>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</si>
  <si>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</si>
  <si>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</si>
  <si>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</si>
  <si>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</si>
  <si>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</si>
  <si>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</si>
  <si>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</si>
  <si>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</si>
  <si>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</si>
  <si>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</si>
  <si>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</si>
  <si>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</si>
  <si>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</si>
  <si>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</si>
  <si>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</si>
  <si>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</si>
  <si>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</si>
  <si>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</si>
  <si>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</si>
  <si>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</si>
  <si>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</si>
  <si>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</si>
  <si>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</si>
  <si>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</si>
  <si>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</si>
  <si>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</si>
  <si>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</si>
  <si>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</si>
  <si>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</si>
  <si>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</si>
  <si>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</si>
  <si>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</si>
  <si>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</si>
  <si>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</si>
  <si>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</si>
  <si>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</si>
  <si>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</si>
  <si>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</si>
  <si>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</si>
  <si>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</si>
  <si>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</si>
  <si>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</si>
  <si>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</si>
  <si>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</si>
  <si>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</si>
  <si>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</si>
  <si>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</si>
  <si>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</si>
  <si>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</si>
  <si>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</si>
  <si>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</si>
  <si>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</si>
  <si>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</si>
  <si>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</si>
  <si>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</si>
  <si>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</si>
  <si>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</si>
  <si>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</si>
  <si>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</si>
  <si>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</si>
  <si>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</si>
  <si>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</si>
  <si>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</si>
  <si>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</si>
  <si>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</si>
  <si>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</si>
  <si>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</si>
  <si>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</si>
  <si>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</si>
  <si>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</si>
  <si>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</si>
  <si>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</si>
  <si>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</si>
  <si>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</si>
  <si>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</si>
  <si>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</si>
  <si>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</si>
  <si>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</si>
  <si>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</si>
  <si>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</si>
  <si>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</si>
  <si>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</si>
  <si>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</si>
  <si>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</si>
  <si>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</si>
  <si>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</si>
  <si>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</si>
  <si>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</si>
  <si>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</si>
  <si>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</si>
  <si>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</si>
  <si>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</si>
  <si>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</si>
  <si>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</si>
  <si>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</si>
  <si>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</si>
  <si>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</si>
  <si>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</si>
  <si>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</si>
  <si>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</si>
  <si>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</si>
  <si>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</si>
  <si>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</si>
  <si>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</si>
  <si>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</si>
  <si>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</si>
  <si>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</si>
  <si>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</si>
  <si>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</si>
  <si>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</si>
  <si>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</si>
  <si>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</si>
  <si>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</si>
  <si>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</si>
  <si>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</si>
  <si>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</si>
  <si>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</si>
  <si>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</si>
  <si>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</si>
  <si>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</si>
  <si>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</si>
  <si>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</si>
  <si>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</si>
  <si>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</si>
  <si>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</si>
  <si>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</si>
  <si>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</si>
  <si>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</si>
  <si>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</si>
  <si>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</si>
  <si>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</si>
  <si>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</si>
  <si>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</si>
  <si>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</si>
  <si>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</si>
  <si>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</si>
  <si>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</si>
  <si>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</si>
  <si>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</si>
  <si>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</si>
  <si>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</si>
  <si>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</si>
  <si>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</si>
  <si>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</si>
  <si>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</si>
  <si>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</si>
  <si>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</si>
  <si>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</si>
  <si>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</si>
  <si>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</si>
  <si>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</si>
  <si>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</si>
  <si>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</si>
  <si>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</si>
  <si>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</si>
  <si>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</si>
  <si>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</si>
  <si>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</si>
  <si>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</si>
  <si>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</si>
  <si>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</si>
  <si>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</si>
  <si>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</si>
  <si>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</si>
  <si>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</si>
  <si>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</si>
  <si>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</si>
  <si>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</si>
  <si>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</si>
  <si>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</si>
  <si>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</si>
  <si>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</si>
  <si>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</si>
  <si>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</si>
  <si>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</si>
  <si>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</si>
  <si>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</si>
  <si>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</si>
  <si>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</si>
  <si>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</si>
  <si>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</si>
  <si>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</si>
  <si>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</si>
  <si>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</si>
  <si>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</si>
  <si>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</si>
  <si>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</si>
  <si>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</si>
  <si>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</si>
  <si>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</si>
  <si>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</si>
  <si>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</si>
  <si>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</si>
  <si>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</si>
  <si>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</si>
  <si>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</si>
  <si>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</si>
  <si>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</si>
  <si>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</si>
  <si>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</si>
  <si>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</si>
  <si>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</si>
  <si>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</si>
  <si>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</si>
  <si>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</si>
  <si>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</si>
  <si>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</si>
  <si>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</si>
  <si>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</si>
  <si>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</si>
  <si>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</si>
  <si>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</si>
  <si>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</si>
  <si>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</si>
  <si>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</si>
  <si>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</si>
  <si>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</si>
  <si>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</si>
  <si>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</si>
  <si>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</si>
  <si>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</si>
  <si>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</si>
  <si>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</si>
  <si>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</si>
  <si>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</si>
  <si>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</si>
  <si>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</si>
  <si>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</si>
  <si>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</si>
  <si>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</si>
  <si>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</si>
  <si>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</si>
  <si>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</si>
  <si>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</si>
  <si>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</si>
  <si>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</si>
  <si>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</si>
  <si>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</si>
  <si>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</si>
  <si>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</si>
  <si>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</si>
  <si>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</si>
  <si>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</si>
  <si>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</si>
  <si>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</si>
  <si>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</si>
  <si>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</si>
  <si>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</si>
  <si>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</si>
  <si>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</si>
  <si>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</si>
  <si>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</si>
  <si>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</si>
  <si>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</si>
  <si>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</si>
  <si>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</si>
  <si>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</si>
  <si>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</si>
  <si>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</si>
  <si>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</si>
  <si>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</si>
  <si>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</si>
  <si>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</si>
  <si>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</si>
  <si>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</si>
  <si>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</si>
  <si>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</si>
  <si>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</si>
  <si>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</si>
  <si>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</si>
  <si>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</si>
  <si>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</si>
  <si>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</si>
  <si>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</si>
  <si>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</si>
  <si>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</si>
  <si>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</si>
  <si>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</si>
  <si>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</si>
  <si>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</si>
  <si>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</si>
  <si>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</si>
  <si>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</si>
  <si>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</si>
  <si>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</si>
  <si>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</si>
  <si>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</si>
  <si>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</si>
  <si>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</si>
  <si>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</si>
  <si>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</si>
  <si>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</si>
  <si>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</si>
  <si>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</si>
  <si>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</si>
  <si>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</si>
  <si>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</si>
  <si>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</si>
  <si>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</si>
  <si>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</si>
  <si>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</si>
  <si>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</si>
  <si>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</si>
  <si>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</si>
  <si>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</si>
  <si>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</si>
  <si>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</si>
  <si>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</si>
  <si>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</si>
  <si>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</si>
  <si>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</si>
  <si>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</si>
  <si>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</si>
  <si>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</si>
  <si>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</si>
  <si>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</si>
  <si>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</si>
  <si>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</si>
  <si>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</si>
  <si>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</si>
  <si>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</si>
  <si>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</si>
  <si>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</si>
  <si>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</si>
  <si>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</si>
  <si>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</si>
  <si>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</si>
  <si>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</si>
  <si>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</si>
  <si>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</si>
  <si>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</si>
  <si>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</si>
  <si>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</si>
  <si>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</si>
  <si>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</si>
  <si>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</si>
  <si>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</si>
  <si>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</si>
  <si>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</si>
  <si>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</si>
  <si>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</si>
  <si>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</si>
  <si>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</si>
  <si>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</si>
  <si>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</si>
  <si>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</si>
  <si>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</si>
  <si>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</si>
  <si>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</si>
  <si>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</si>
  <si>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</si>
  <si>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</si>
  <si>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</si>
  <si>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</si>
  <si>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</si>
  <si>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</si>
  <si>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</si>
  <si>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</si>
  <si>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</si>
  <si>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</si>
  <si>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</si>
  <si>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</si>
  <si>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</si>
  <si>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</si>
  <si>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</si>
  <si>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</si>
  <si>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</si>
  <si>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</si>
  <si>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</si>
  <si>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</si>
  <si>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</si>
  <si>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</si>
  <si>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</si>
  <si>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</si>
  <si>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</si>
  <si>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</si>
  <si>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</si>
  <si>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</si>
  <si>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</si>
  <si>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</si>
  <si>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</si>
  <si>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</si>
  <si>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</si>
  <si>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</si>
  <si>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</si>
  <si>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</si>
  <si>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</si>
  <si>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</si>
  <si>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</si>
  <si>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</si>
  <si>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</si>
  <si>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</si>
  <si>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</si>
  <si>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</si>
  <si>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</si>
  <si>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</si>
  <si>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</si>
  <si>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</si>
  <si>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</si>
  <si>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</si>
  <si>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</si>
  <si>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</si>
  <si>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</si>
  <si>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</si>
  <si>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</si>
  <si>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</si>
  <si>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</si>
  <si>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</si>
  <si>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</si>
  <si>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</si>
  <si>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</si>
  <si>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</si>
  <si>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</si>
  <si>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</si>
  <si>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</si>
  <si>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</si>
  <si>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</si>
  <si>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</si>
  <si>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</si>
  <si>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</si>
  <si>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</si>
  <si>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</si>
  <si>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</si>
  <si>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</si>
  <si>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</si>
  <si>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</si>
  <si>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</si>
  <si>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</si>
  <si>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</si>
  <si>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</si>
  <si>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</si>
  <si>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</si>
  <si>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</si>
  <si>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</si>
  <si>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</si>
  <si>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</si>
  <si>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</si>
  <si>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</si>
  <si>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</si>
  <si>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</si>
  <si>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</si>
  <si>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</si>
  <si>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</si>
  <si>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</si>
  <si>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</si>
  <si>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</si>
  <si>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</si>
  <si>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</si>
  <si>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</si>
  <si>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</si>
  <si>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</si>
  <si>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</si>
  <si>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</si>
  <si>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</si>
  <si>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</si>
  <si>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</si>
  <si>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</si>
  <si>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</si>
  <si>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</si>
  <si>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</si>
  <si>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</si>
  <si>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</si>
  <si>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</si>
  <si>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</si>
  <si>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</si>
  <si>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</si>
  <si>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</si>
  <si>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</si>
  <si>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</si>
  <si>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</si>
  <si>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</si>
  <si>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</si>
  <si>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</si>
  <si>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</si>
  <si>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</si>
  <si>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</si>
  <si>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</si>
  <si>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</si>
  <si>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</si>
  <si>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</si>
  <si>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</si>
  <si>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</si>
  <si>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</si>
  <si>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</si>
  <si>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</si>
  <si>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</si>
  <si>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</si>
  <si>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</si>
  <si>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</si>
  <si>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</si>
  <si>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</si>
  <si>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</si>
  <si>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</si>
  <si>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</si>
  <si>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</si>
  <si>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</si>
  <si>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</si>
  <si>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</si>
  <si>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</si>
  <si>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</si>
  <si>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</si>
  <si>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</si>
  <si>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</si>
  <si>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</si>
  <si>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</si>
  <si>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</si>
  <si>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</si>
  <si>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</si>
  <si>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</si>
  <si>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</si>
  <si>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</si>
  <si>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</si>
  <si>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</si>
  <si>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</si>
  <si>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</si>
  <si>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</si>
  <si>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</si>
  <si>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</si>
  <si>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</si>
  <si>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</si>
  <si>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</si>
  <si>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</si>
  <si>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</si>
  <si>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</si>
  <si>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</si>
  <si>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</si>
  <si>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</si>
  <si>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</si>
  <si>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</si>
  <si>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</si>
  <si>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</si>
  <si>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</si>
  <si>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</si>
  <si>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</si>
  <si>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</si>
  <si>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</si>
  <si>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</si>
  <si>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</si>
  <si>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</si>
  <si>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</si>
  <si>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</si>
  <si>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</si>
  <si>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</si>
  <si>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</si>
  <si>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</si>
  <si>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</si>
  <si>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</si>
  <si>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</si>
  <si>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</si>
  <si>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</si>
  <si>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</si>
  <si>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</si>
  <si>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</si>
  <si>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</si>
  <si>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</si>
  <si>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</si>
  <si>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</si>
  <si>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</si>
  <si>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</si>
  <si>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</si>
  <si>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</si>
  <si>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</si>
  <si>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</si>
  <si>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</si>
  <si>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</si>
  <si>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</si>
  <si>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</si>
  <si>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</si>
  <si>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</si>
  <si>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</si>
  <si>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</si>
  <si>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</si>
  <si>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</si>
  <si>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</si>
  <si>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</si>
  <si>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</si>
  <si>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</si>
  <si>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</si>
  <si>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</si>
  <si>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</si>
  <si>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</si>
  <si>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</si>
  <si>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</si>
  <si>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</si>
  <si>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</si>
  <si>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</si>
  <si>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</si>
  <si>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</si>
  <si>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</si>
  <si>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</si>
  <si>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</si>
  <si>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</si>
  <si>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</si>
  <si>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</si>
  <si>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</si>
  <si>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</si>
  <si>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</si>
  <si>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</si>
  <si>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</si>
  <si>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</si>
  <si>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</si>
  <si>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</si>
  <si>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</si>
  <si>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</si>
  <si>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</si>
  <si>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</si>
  <si>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</si>
  <si>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</si>
  <si>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</si>
  <si>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</si>
  <si>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</si>
  <si>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</si>
  <si>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</si>
  <si>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</si>
  <si>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</si>
  <si>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</si>
  <si>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</si>
  <si>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</si>
  <si>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</si>
  <si>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</si>
  <si>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</si>
  <si>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</si>
  <si>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</si>
  <si>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</si>
  <si>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</si>
  <si>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</si>
  <si>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</si>
  <si>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</si>
  <si>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</si>
  <si>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</si>
  <si>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</si>
  <si>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</si>
  <si>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</si>
  <si>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</si>
  <si>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</si>
  <si>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</si>
  <si>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</si>
  <si>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</si>
  <si>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</si>
  <si>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</si>
  <si>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</si>
  <si>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</si>
  <si>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</si>
  <si>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</si>
  <si>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</si>
  <si>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</si>
  <si>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</si>
  <si>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</si>
  <si>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</si>
  <si>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</si>
  <si>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</si>
  <si>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</si>
  <si>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</si>
  <si>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</si>
  <si>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</si>
  <si>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</si>
  <si>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</si>
  <si>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</si>
  <si>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</si>
  <si>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</si>
  <si>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</si>
  <si>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</si>
  <si>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</si>
  <si>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</si>
  <si>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</si>
  <si>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</si>
  <si>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</si>
  <si>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</si>
  <si>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</si>
  <si>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</si>
  <si>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</si>
  <si>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</si>
  <si>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</si>
  <si>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</si>
  <si>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</si>
  <si>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</si>
  <si>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</si>
  <si>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</si>
  <si>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</si>
  <si>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</si>
  <si>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</si>
  <si>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</si>
  <si>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</si>
  <si>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</si>
  <si>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</si>
  <si>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</si>
  <si>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</si>
  <si>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</si>
  <si>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</si>
  <si>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</si>
  <si>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</si>
  <si>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</si>
  <si>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</si>
  <si>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</si>
  <si>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</si>
  <si>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</si>
  <si>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</si>
  <si>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</si>
  <si>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</si>
  <si>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</si>
  <si>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</si>
  <si>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</si>
  <si>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</si>
  <si>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</si>
  <si>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</si>
  <si>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</si>
  <si>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</si>
  <si>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</si>
  <si>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</si>
  <si>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</si>
  <si>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</si>
  <si>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</si>
  <si>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</si>
  <si>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</si>
  <si>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</si>
  <si>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</si>
  <si>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</si>
  <si>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</si>
  <si>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</si>
  <si>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</si>
  <si>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</si>
  <si>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</si>
  <si>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</si>
  <si>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</si>
  <si>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</si>
  <si>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</si>
  <si>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</si>
  <si>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</si>
  <si>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</si>
  <si>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</si>
  <si>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</si>
  <si>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</si>
  <si>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</si>
  <si>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</si>
  <si>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</si>
  <si>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</si>
  <si>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</si>
  <si>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</si>
  <si>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</si>
  <si>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</si>
  <si>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</si>
  <si>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</si>
  <si>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</si>
  <si>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</si>
  <si>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</si>
  <si>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</si>
  <si>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</si>
  <si>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</si>
  <si>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</si>
  <si>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</si>
  <si>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</si>
  <si>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</si>
  <si>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</si>
  <si>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</si>
  <si>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</si>
  <si>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</si>
  <si>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</si>
  <si>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</si>
  <si>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</si>
  <si>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</si>
  <si>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</si>
  <si>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</si>
  <si>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</si>
  <si>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</si>
  <si>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</si>
  <si>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</si>
  <si>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</si>
  <si>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</si>
  <si>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</si>
  <si>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</si>
  <si>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</si>
  <si>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</si>
  <si>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</si>
  <si>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</si>
  <si>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</si>
  <si>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</si>
  <si>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</si>
  <si>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</si>
  <si>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</si>
  <si>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</si>
  <si>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</si>
  <si>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</si>
  <si>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</si>
  <si>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</si>
  <si>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</si>
  <si>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</si>
  <si>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</si>
  <si>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</si>
  <si>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</si>
  <si>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</si>
  <si>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</si>
  <si>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</si>
  <si>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</si>
  <si>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</si>
  <si>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</si>
  <si>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</si>
  <si>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</si>
  <si>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</si>
  <si>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</si>
  <si>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</si>
  <si>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</si>
  <si>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</si>
  <si>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</si>
  <si>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</si>
  <si>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</si>
  <si>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</si>
  <si>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</si>
  <si>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</si>
  <si>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</si>
  <si>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</si>
  <si>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</si>
  <si>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</si>
  <si>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</si>
  <si>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</si>
  <si>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</si>
  <si>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</si>
  <si>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</si>
  <si>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</si>
  <si>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</si>
  <si>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</si>
  <si>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</si>
  <si>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</si>
  <si>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</si>
  <si>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</si>
  <si>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</si>
  <si>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</si>
  <si>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</si>
  <si>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</si>
  <si>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</si>
  <si>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</si>
  <si>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</si>
  <si>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</si>
  <si>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</si>
  <si>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</si>
  <si>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</si>
  <si>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</si>
  <si>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</si>
  <si>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</si>
  <si>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</si>
  <si>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</si>
  <si>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</si>
  <si>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</si>
  <si>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</si>
  <si>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</si>
  <si>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</si>
  <si>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</si>
  <si>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</si>
  <si>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</si>
  <si>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</si>
  <si>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</si>
  <si>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</si>
  <si>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</si>
  <si>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</si>
  <si>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</si>
  <si>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</si>
  <si>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</si>
  <si>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</si>
  <si>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</si>
  <si>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</si>
  <si>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</si>
  <si>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</si>
  <si>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</si>
  <si>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</si>
  <si>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</si>
  <si>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</si>
  <si>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</si>
  <si>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</si>
  <si>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</si>
  <si>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</si>
  <si>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</si>
  <si>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</si>
  <si>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</si>
  <si>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</si>
  <si>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</si>
  <si>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</si>
  <si>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</si>
  <si>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</si>
  <si>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</si>
  <si>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</si>
  <si>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</si>
  <si>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</si>
  <si>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</si>
  <si>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</si>
  <si>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</si>
  <si>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</si>
  <si>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</si>
  <si>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</si>
  <si>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</si>
  <si>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</si>
  <si>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</si>
  <si>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</si>
  <si>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</si>
  <si>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</si>
  <si>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</si>
  <si>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</si>
  <si>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</si>
  <si>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</si>
  <si>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</si>
  <si>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</si>
  <si>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</si>
  <si>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</si>
  <si>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</si>
  <si>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</si>
  <si>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</si>
  <si>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</si>
  <si>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</si>
  <si>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</si>
  <si>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</si>
  <si>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</si>
  <si>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</si>
  <si>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</si>
  <si>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</si>
  <si>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</si>
  <si>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</si>
  <si>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</si>
  <si>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</si>
  <si>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</si>
  <si>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</si>
  <si>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</si>
  <si>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</si>
  <si>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</si>
  <si>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</si>
  <si>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</si>
  <si>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</si>
  <si>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</si>
  <si>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</si>
  <si>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</si>
  <si>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</si>
  <si>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</si>
  <si>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</si>
  <si>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</si>
  <si>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</si>
  <si>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</si>
  <si>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</si>
  <si>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</si>
  <si>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</si>
  <si>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</si>
  <si>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</si>
  <si>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</si>
  <si>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</si>
  <si>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</si>
  <si>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</si>
  <si>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</si>
  <si>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</si>
  <si>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</si>
  <si>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</si>
  <si>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</si>
  <si>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</si>
  <si>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</si>
  <si>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</si>
  <si>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</si>
  <si>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</si>
  <si>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</si>
  <si>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</si>
  <si>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</si>
  <si>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</si>
  <si>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</si>
  <si>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</si>
  <si>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</si>
  <si>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</si>
  <si>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</si>
  <si>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</si>
  <si>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</si>
  <si>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</si>
  <si>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</si>
  <si>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</si>
  <si>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</si>
  <si>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</si>
  <si>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</si>
  <si>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</si>
  <si>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</si>
  <si>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</si>
  <si>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</si>
  <si>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</si>
  <si>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</si>
  <si>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</si>
  <si>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</si>
  <si>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</si>
  <si>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</si>
  <si>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</si>
  <si>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</si>
  <si>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</si>
  <si>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</si>
  <si>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</si>
  <si>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</si>
  <si>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</si>
  <si>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</si>
  <si>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</si>
  <si>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</si>
  <si>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</si>
  <si>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</si>
  <si>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</si>
  <si>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</si>
  <si>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</si>
  <si>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</si>
  <si>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</si>
  <si>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</si>
  <si>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</si>
  <si>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</si>
  <si>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</si>
  <si>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</si>
  <si>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</si>
  <si>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</si>
  <si>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</si>
  <si>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</si>
  <si>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</si>
  <si>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</si>
  <si>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</si>
  <si>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</si>
  <si>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</si>
  <si>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</si>
  <si>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</si>
  <si>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</si>
  <si>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</si>
  <si>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</si>
  <si>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</si>
  <si>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</si>
  <si>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</si>
  <si>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</si>
  <si>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</si>
  <si>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</si>
  <si>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</si>
  <si>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</si>
  <si>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</si>
  <si>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</si>
  <si>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</si>
  <si>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</si>
  <si>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</si>
  <si>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</si>
  <si>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</si>
  <si>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</si>
  <si>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</si>
  <si>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</si>
  <si>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</si>
  <si>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</si>
  <si>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</si>
  <si>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</si>
  <si>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</si>
  <si>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</si>
  <si>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</si>
  <si>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</si>
  <si>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</si>
  <si>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</si>
  <si>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</si>
  <si>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</si>
  <si>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</si>
  <si>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</si>
  <si>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</si>
  <si>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</si>
  <si>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</si>
  <si>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</si>
  <si>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</si>
  <si>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</si>
  <si>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</si>
  <si>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</si>
  <si>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</si>
  <si>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</si>
  <si>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</si>
  <si>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</si>
  <si>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</si>
  <si>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</si>
  <si>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</si>
  <si>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</si>
  <si>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</si>
  <si>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</si>
  <si>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</si>
  <si>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</si>
  <si>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</si>
  <si>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</si>
  <si>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</si>
  <si>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</si>
  <si>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</si>
  <si>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</si>
  <si>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</si>
  <si>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</si>
  <si>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</si>
  <si>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</si>
  <si>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</si>
  <si>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</si>
  <si>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</si>
  <si>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</si>
  <si>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</si>
  <si>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</si>
  <si>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</si>
  <si>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</si>
  <si>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</si>
  <si>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</si>
  <si>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</si>
  <si>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</si>
  <si>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</si>
  <si>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</si>
  <si>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</si>
  <si>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</si>
  <si>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</si>
  <si>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</si>
  <si>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</si>
  <si>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</si>
  <si>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</si>
  <si>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</si>
  <si>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</si>
  <si>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</si>
  <si>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</si>
  <si>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</si>
  <si>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</si>
  <si>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</si>
  <si>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</si>
  <si>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</si>
  <si>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</si>
  <si>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</si>
  <si>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</si>
  <si>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</si>
  <si>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</si>
  <si>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</si>
  <si>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</si>
  <si>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</si>
  <si>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</si>
  <si>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</si>
  <si>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</si>
  <si>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</si>
  <si>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</si>
  <si>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</si>
  <si>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</si>
  <si>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</si>
  <si>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</si>
  <si>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</si>
  <si>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</si>
  <si>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</si>
  <si>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</si>
  <si>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</si>
  <si>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</si>
  <si>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</si>
  <si>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</si>
  <si>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</si>
  <si>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</si>
  <si>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</si>
  <si>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</si>
  <si>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</si>
  <si>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</si>
  <si>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</si>
  <si>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</si>
  <si>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</si>
  <si>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</si>
  <si>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</si>
  <si>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</si>
  <si>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</si>
  <si>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</si>
  <si>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</si>
  <si>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</si>
  <si>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</si>
  <si>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</si>
  <si>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</si>
  <si>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</si>
  <si>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</si>
  <si>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</si>
  <si>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</si>
  <si>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</si>
  <si>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</si>
  <si>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</si>
  <si>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</si>
  <si>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</si>
  <si>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</si>
  <si>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</si>
  <si>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</si>
  <si>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</si>
  <si>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</si>
  <si>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</si>
  <si>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</si>
  <si>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</si>
  <si>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</si>
  <si>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</si>
  <si>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</si>
  <si>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</si>
  <si>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</si>
  <si>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</si>
  <si>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</si>
  <si>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</si>
  <si>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</si>
  <si>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</si>
  <si>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</si>
  <si>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</si>
  <si>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</si>
  <si>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</si>
  <si>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</si>
  <si>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</si>
  <si>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</si>
  <si>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</si>
  <si>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</si>
  <si>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</si>
  <si>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</si>
  <si>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</si>
  <si>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</si>
  <si>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</si>
  <si>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</si>
  <si>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</si>
  <si>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</si>
  <si>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</si>
  <si>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</si>
  <si>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</si>
  <si>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</si>
  <si>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</si>
  <si>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</si>
  <si>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</si>
  <si>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</si>
  <si>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</si>
  <si>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</si>
  <si>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</si>
  <si>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</si>
  <si>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</si>
  <si>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</si>
  <si>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</si>
  <si>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</si>
  <si>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</si>
  <si>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</si>
  <si>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</si>
  <si>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</si>
  <si>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</si>
  <si>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</si>
  <si>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</si>
  <si>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</si>
  <si>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</si>
  <si>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</si>
  <si>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</si>
  <si>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</si>
  <si>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</si>
  <si>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</si>
  <si>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</si>
  <si>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</si>
  <si>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</si>
  <si>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</si>
  <si>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</si>
  <si>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</si>
  <si>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</si>
  <si>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</si>
  <si>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</si>
  <si>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</si>
  <si>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</si>
  <si>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</si>
  <si>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</si>
  <si>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</si>
  <si>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</si>
  <si>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</si>
  <si>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</si>
  <si>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</si>
  <si>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</si>
  <si>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</si>
  <si>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</si>
  <si>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</si>
  <si>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</si>
  <si>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</si>
  <si>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</si>
  <si>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</si>
  <si>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</si>
  <si>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</si>
  <si>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</si>
  <si>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</si>
  <si>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</si>
  <si>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</si>
  <si>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</si>
  <si>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</si>
  <si>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</si>
  <si>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</si>
  <si>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</si>
  <si>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</si>
  <si>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</si>
  <si>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</si>
  <si>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</si>
  <si>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</si>
  <si>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</si>
  <si>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</si>
  <si>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</si>
  <si>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</si>
  <si>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</si>
  <si>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</si>
  <si>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</si>
  <si>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</si>
  <si>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</si>
  <si>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</si>
  <si>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</si>
  <si>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</si>
  <si>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</si>
  <si>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</si>
  <si>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</si>
  <si>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</si>
  <si>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</si>
  <si>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</si>
  <si>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</si>
  <si>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</si>
  <si>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</si>
  <si>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</si>
  <si>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</si>
  <si>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</si>
  <si>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</si>
  <si>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</si>
  <si>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</si>
  <si>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</si>
  <si>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</si>
  <si>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</si>
  <si>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</si>
  <si>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</si>
  <si>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</si>
  <si>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</si>
  <si>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</si>
  <si>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</si>
  <si>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</si>
  <si>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</si>
  <si>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</si>
  <si>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</si>
  <si>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</si>
  <si>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</si>
  <si>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</si>
  <si>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</si>
  <si>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</si>
  <si>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</si>
  <si>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</si>
  <si>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</si>
  <si>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</si>
  <si>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</si>
  <si>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</si>
  <si>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</si>
  <si>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</si>
  <si>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</si>
  <si>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</si>
  <si>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</si>
  <si>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</si>
  <si>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</si>
  <si>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</si>
  <si>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</si>
  <si>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</si>
  <si>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</si>
  <si>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</si>
  <si>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</si>
  <si>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</si>
  <si>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</si>
  <si>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</si>
  <si>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</si>
  <si>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</si>
  <si>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</si>
  <si>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</si>
  <si>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</si>
  <si>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</si>
  <si>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</si>
  <si>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</si>
  <si>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</si>
  <si>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</si>
  <si>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</si>
  <si>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</si>
  <si>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</si>
  <si>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</si>
  <si>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</si>
  <si>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</si>
  <si>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</si>
  <si>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</si>
  <si>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</si>
  <si>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</si>
  <si>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</si>
  <si>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</si>
  <si>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</si>
  <si>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</si>
  <si>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</si>
  <si>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</si>
  <si>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</si>
  <si>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</si>
  <si>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</si>
  <si>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</si>
  <si>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</si>
  <si>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</si>
  <si>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</si>
  <si>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</si>
  <si>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</si>
  <si>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</si>
  <si>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</si>
  <si>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</si>
  <si>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</si>
  <si>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</si>
  <si>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</si>
  <si>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</si>
  <si>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</si>
  <si>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</si>
  <si>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</si>
  <si>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</si>
  <si>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</si>
  <si>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</si>
  <si>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</si>
  <si>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</si>
  <si>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</si>
  <si>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</si>
  <si>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</si>
  <si>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</si>
  <si>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</si>
  <si>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</si>
  <si>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</si>
  <si>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</si>
  <si>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</si>
  <si>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</si>
  <si>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</si>
  <si>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</si>
  <si>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</si>
  <si>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</si>
  <si>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</si>
  <si>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</si>
  <si>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</si>
  <si>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</si>
  <si>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</si>
  <si>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</si>
  <si>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</si>
  <si>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</si>
  <si>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</si>
  <si>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</si>
  <si>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</si>
  <si>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</si>
  <si>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</si>
  <si>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</si>
  <si>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</si>
  <si>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</si>
  <si>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</si>
  <si>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</si>
  <si>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</si>
  <si>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</si>
  <si>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</si>
  <si>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</si>
  <si>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</si>
  <si>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</si>
  <si>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</si>
  <si>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</si>
  <si>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</si>
  <si>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</si>
  <si>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</si>
  <si>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</si>
  <si>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</si>
  <si>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</si>
  <si>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</si>
  <si>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</si>
  <si>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</si>
  <si>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</si>
  <si>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</si>
  <si>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</si>
  <si>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</si>
  <si>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</si>
  <si>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</si>
  <si>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</si>
  <si>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</si>
  <si>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</si>
  <si>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</si>
  <si>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</si>
  <si>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</si>
  <si>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</si>
  <si>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</si>
  <si>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</si>
  <si>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</si>
  <si>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</si>
  <si>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</si>
  <si>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</si>
  <si>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</si>
  <si>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</si>
  <si>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</si>
  <si>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</si>
  <si>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</si>
  <si>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</si>
  <si>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</si>
  <si>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</si>
  <si>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</si>
  <si>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</si>
  <si>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</si>
  <si>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</si>
  <si>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</si>
  <si>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</si>
  <si>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</si>
  <si>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</si>
  <si>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</si>
  <si>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</si>
  <si>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</si>
  <si>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</si>
  <si>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</si>
  <si>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</si>
  <si>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</si>
  <si>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</si>
  <si>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</si>
  <si>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</si>
  <si>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</si>
  <si>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</si>
  <si>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</si>
  <si>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</si>
  <si>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</si>
  <si>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</si>
  <si>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</si>
  <si>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</si>
  <si>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</si>
  <si>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</si>
  <si>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</si>
  <si>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</si>
  <si>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</si>
  <si>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</si>
  <si>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</si>
  <si>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</si>
  <si>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</si>
  <si>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</si>
  <si>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</si>
  <si>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</si>
  <si>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</si>
  <si>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</si>
  <si>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</si>
  <si>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</si>
  <si>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</si>
  <si>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</si>
  <si>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</si>
  <si>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</si>
  <si>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</si>
  <si>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</si>
  <si>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</si>
  <si>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</si>
  <si>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</si>
  <si>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</si>
  <si>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</si>
  <si>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</si>
  <si>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</si>
  <si>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</si>
  <si>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</si>
  <si>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</si>
  <si>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</si>
  <si>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</si>
  <si>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</si>
  <si>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</si>
  <si>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</si>
  <si>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</si>
  <si>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</si>
  <si>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</si>
  <si>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</si>
  <si>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</si>
  <si>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</si>
  <si>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</si>
  <si>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</si>
  <si>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</si>
  <si>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</si>
  <si>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</si>
  <si>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</si>
  <si>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</si>
  <si>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</si>
  <si>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</si>
  <si>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</si>
  <si>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</si>
  <si>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</si>
  <si>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</si>
  <si>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</si>
  <si>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</si>
  <si>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</si>
  <si>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</si>
  <si>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</si>
  <si>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</si>
  <si>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</si>
  <si>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</si>
  <si>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</si>
  <si>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</si>
  <si>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</si>
  <si>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</si>
  <si>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</si>
  <si>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</si>
  <si>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</si>
  <si>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</si>
  <si>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</si>
  <si>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</si>
  <si>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</si>
  <si>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</si>
  <si>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</si>
  <si>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</si>
  <si>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</si>
  <si>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</si>
  <si>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</si>
  <si>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</si>
  <si>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</si>
  <si>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</si>
  <si>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</si>
  <si>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</si>
  <si>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</si>
  <si>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</si>
  <si>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</si>
  <si>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</si>
  <si>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</si>
  <si>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</si>
  <si>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</si>
  <si>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</si>
  <si>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</si>
  <si>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</si>
  <si>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</si>
  <si>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</si>
  <si>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</si>
  <si>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</si>
  <si>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</si>
  <si>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</si>
  <si>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</si>
  <si>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</si>
  <si>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</si>
  <si>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</si>
  <si>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</si>
  <si>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</si>
  <si>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</si>
  <si>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</si>
  <si>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</si>
  <si>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</si>
  <si>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</si>
  <si>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</si>
  <si>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</si>
  <si>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</si>
  <si>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</si>
  <si>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</si>
  <si>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</si>
  <si>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</si>
  <si>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</si>
  <si>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</si>
  <si>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</si>
  <si>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</si>
  <si>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</si>
  <si>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</si>
  <si>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</si>
  <si>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</si>
  <si>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</si>
  <si>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</si>
  <si>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</si>
  <si>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</si>
  <si>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</si>
  <si>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</si>
  <si>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</si>
  <si>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</si>
  <si>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</si>
  <si>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</si>
  <si>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</si>
  <si>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</si>
  <si>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</si>
  <si>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</si>
  <si>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</si>
  <si>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</si>
  <si>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</si>
  <si>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</si>
  <si>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</si>
  <si>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</si>
  <si>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</si>
  <si>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</si>
  <si>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</si>
  <si>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</si>
  <si>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</si>
  <si>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</si>
  <si>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</si>
  <si>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</si>
  <si>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</si>
  <si>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</si>
  <si>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</si>
  <si>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</si>
  <si>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</si>
  <si>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</si>
  <si>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</si>
  <si>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</si>
  <si>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</si>
  <si>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</si>
  <si>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</si>
  <si>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</si>
  <si>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</si>
  <si>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</si>
  <si>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</si>
  <si>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</si>
  <si>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</si>
  <si>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</si>
  <si>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</si>
  <si>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</si>
  <si>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</si>
  <si>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</si>
  <si>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</si>
  <si>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</si>
  <si>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</si>
  <si>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</si>
  <si>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</si>
  <si>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</si>
  <si>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</si>
  <si>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</si>
  <si>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</si>
  <si>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</si>
  <si>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</si>
  <si>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</si>
  <si>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</si>
  <si>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</si>
  <si>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</si>
  <si>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</si>
  <si>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</si>
  <si>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</si>
  <si>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</si>
  <si>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</si>
  <si>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</si>
  <si>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</si>
  <si>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</si>
  <si>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</si>
  <si>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</si>
  <si>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</si>
  <si>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</si>
  <si>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</si>
  <si>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</si>
  <si>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</si>
  <si>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</si>
  <si>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</si>
  <si>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</si>
  <si>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</si>
  <si>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</si>
  <si>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</si>
  <si>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</si>
  <si>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</si>
  <si>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</si>
  <si>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</si>
  <si>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</si>
  <si>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</si>
  <si>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</si>
  <si>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</si>
  <si>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</si>
  <si>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</si>
  <si>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</si>
  <si>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</si>
  <si>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</si>
  <si>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</si>
  <si>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</si>
  <si>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</si>
  <si>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</si>
  <si>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</si>
  <si>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</si>
  <si>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</si>
  <si>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</si>
  <si>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</si>
  <si>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</si>
  <si>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</si>
  <si>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</si>
  <si>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</si>
  <si>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</si>
  <si>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</si>
  <si>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</si>
  <si>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</si>
  <si>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</si>
  <si>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</si>
  <si>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</si>
  <si>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</si>
  <si>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</si>
  <si>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</si>
  <si>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</si>
  <si>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</si>
  <si>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</si>
  <si>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</si>
  <si>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</si>
  <si>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</si>
  <si>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</si>
  <si>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</si>
  <si>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</si>
  <si>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</si>
  <si>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</si>
  <si>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</si>
  <si>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</si>
  <si>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</si>
  <si>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</si>
  <si>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</si>
  <si>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</si>
  <si>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</si>
  <si>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</si>
  <si>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</si>
  <si>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</si>
  <si>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</si>
  <si>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</si>
  <si>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</si>
  <si>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</si>
  <si>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</si>
  <si>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</si>
  <si>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</si>
  <si>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</si>
  <si>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</si>
  <si>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</si>
  <si>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</si>
  <si>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</si>
  <si>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</si>
  <si>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</si>
  <si>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</si>
  <si>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</si>
  <si>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</si>
  <si>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</si>
  <si>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</si>
  <si>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</si>
  <si>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</si>
  <si>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</si>
  <si>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</si>
  <si>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</si>
  <si>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</si>
  <si>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</si>
  <si>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</si>
  <si>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</si>
  <si>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</si>
  <si>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</si>
  <si>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</si>
  <si>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</si>
  <si>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</si>
  <si>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</si>
  <si>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</si>
  <si>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</si>
  <si>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</si>
  <si>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</si>
  <si>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</si>
  <si>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</si>
  <si>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</si>
  <si>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</si>
  <si>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</si>
  <si>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</si>
  <si>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</si>
  <si>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</si>
  <si>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</si>
  <si>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</si>
  <si>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</si>
  <si>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</si>
  <si>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</si>
  <si>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</si>
  <si>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</si>
  <si>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</si>
  <si>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</si>
  <si>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</si>
  <si>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</si>
  <si>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</si>
  <si>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</si>
  <si>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</si>
  <si>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</si>
  <si>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</si>
  <si>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</si>
  <si>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</si>
  <si>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</si>
  <si>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</si>
  <si>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</si>
  <si>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</si>
  <si>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</si>
  <si>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</si>
  <si>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</si>
  <si>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</si>
  <si>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</si>
  <si>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</si>
  <si>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</si>
  <si>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</si>
  <si>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</si>
  <si>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</si>
  <si>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</si>
  <si>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</si>
  <si>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</si>
  <si>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</si>
  <si>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</si>
  <si>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</si>
  <si>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</si>
  <si>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</si>
  <si>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</si>
  <si>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</si>
  <si>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</si>
  <si>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</si>
  <si>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</si>
  <si>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</si>
  <si>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</si>
  <si>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</si>
  <si>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</si>
  <si>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</si>
  <si>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</si>
  <si>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</si>
  <si>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</si>
  <si>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</si>
  <si>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</si>
  <si>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</si>
  <si>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</si>
  <si>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</si>
  <si>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</si>
  <si>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</si>
  <si>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</si>
  <si>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</si>
  <si>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</si>
  <si>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</si>
  <si>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</si>
  <si>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</si>
  <si>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</si>
  <si>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</si>
  <si>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</si>
  <si>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</si>
  <si>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</si>
  <si>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</si>
  <si>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</si>
  <si>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</si>
  <si>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</si>
  <si>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</si>
  <si>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</si>
  <si>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</si>
  <si>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</si>
  <si>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</si>
  <si>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</si>
  <si>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</si>
  <si>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</si>
  <si>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</si>
  <si>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</si>
  <si>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</si>
  <si>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</si>
  <si>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</si>
  <si>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</si>
  <si>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</si>
  <si>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</si>
  <si>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</si>
  <si>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</si>
  <si>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</si>
  <si>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</si>
  <si>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</si>
  <si>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</si>
  <si>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</si>
  <si>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</si>
  <si>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</si>
  <si>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</si>
  <si>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</si>
  <si>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</si>
  <si>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</si>
  <si>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</si>
  <si>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</si>
  <si>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</si>
  <si>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</si>
  <si>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</si>
  <si>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</si>
  <si>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</si>
  <si>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</si>
  <si>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</si>
  <si>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</si>
  <si>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</si>
  <si>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</si>
  <si>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</si>
  <si>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</si>
  <si>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</si>
  <si>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</si>
  <si>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</si>
  <si>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</si>
  <si>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</si>
  <si>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</si>
  <si>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</si>
  <si>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</si>
  <si>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</si>
  <si>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</si>
  <si>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</si>
  <si>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</si>
  <si>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</si>
  <si>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</si>
  <si>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</si>
  <si>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</si>
  <si>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</si>
  <si>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</si>
  <si>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</si>
  <si>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</si>
  <si>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</si>
  <si>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</si>
  <si>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</si>
  <si>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</si>
  <si>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</si>
  <si>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</si>
  <si>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</si>
  <si>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</si>
  <si>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</si>
  <si>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</si>
  <si>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</si>
  <si>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</si>
  <si>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</si>
  <si>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</si>
  <si>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</si>
  <si>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</si>
  <si>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</si>
  <si>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</si>
  <si>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</si>
  <si>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</si>
  <si>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</si>
  <si>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</si>
  <si>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</si>
  <si>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</si>
  <si>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</si>
  <si>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</si>
  <si>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</si>
  <si>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</si>
  <si>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</si>
  <si>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</si>
  <si>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</si>
  <si>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</si>
  <si>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</si>
  <si>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</si>
  <si>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</si>
  <si>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</si>
  <si>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</si>
  <si>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</si>
  <si>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</si>
  <si>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</si>
  <si>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</si>
  <si>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</si>
  <si>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</si>
  <si>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</si>
  <si>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</si>
  <si>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</si>
  <si>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</si>
  <si>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</si>
  <si>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</si>
  <si>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</si>
  <si>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</si>
  <si>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</si>
  <si>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</si>
  <si>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</si>
  <si>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</si>
  <si>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</si>
  <si>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</si>
  <si>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</si>
  <si>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</si>
  <si>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</si>
  <si>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</si>
  <si>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</si>
  <si>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</si>
  <si>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</si>
  <si>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</si>
  <si>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</si>
  <si>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</si>
  <si>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</si>
  <si>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</si>
  <si>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</si>
  <si>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</si>
  <si>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</si>
  <si>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</si>
  <si>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</si>
  <si>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</si>
  <si>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</si>
  <si>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</si>
  <si>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</si>
  <si>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</si>
  <si>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</si>
  <si>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</si>
  <si>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</si>
  <si>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</si>
  <si>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</si>
  <si>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</si>
  <si>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</si>
  <si>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</si>
  <si>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</si>
  <si>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</si>
  <si>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</si>
  <si>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</si>
  <si>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</si>
  <si>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</si>
  <si>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</si>
  <si>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</si>
  <si>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</si>
  <si>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</si>
  <si>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</si>
  <si>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</si>
  <si>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</si>
  <si>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</si>
  <si>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</si>
  <si>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</si>
  <si>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</si>
  <si>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</si>
  <si>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</si>
  <si>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</si>
  <si>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</si>
  <si>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</si>
  <si>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</si>
  <si>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</si>
  <si>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</si>
  <si>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</si>
  <si>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</si>
  <si>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</si>
  <si>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</si>
  <si>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</si>
  <si>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</si>
  <si>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</si>
  <si>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</si>
  <si>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</si>
  <si>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</si>
  <si>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</si>
  <si>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</si>
  <si>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</si>
  <si>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</si>
  <si>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</si>
  <si>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</si>
  <si>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</si>
  <si>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</si>
  <si>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</si>
  <si>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</si>
  <si>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</si>
  <si>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</si>
  <si>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</si>
  <si>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</si>
  <si>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</si>
  <si>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</si>
  <si>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</si>
  <si>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</si>
  <si>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</si>
  <si>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</si>
  <si>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</si>
  <si>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</si>
  <si>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</si>
  <si>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</si>
  <si>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</si>
  <si>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</si>
  <si>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</si>
  <si>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</si>
  <si>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</si>
  <si>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</si>
  <si>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</si>
  <si>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</si>
  <si>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</si>
  <si>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</si>
  <si>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</si>
  <si>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</si>
  <si>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</si>
  <si>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</si>
  <si>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</si>
  <si>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</si>
  <si>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</si>
  <si>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</si>
  <si>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</si>
  <si>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</si>
  <si>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</si>
  <si>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</si>
  <si>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</si>
  <si>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</si>
  <si>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</si>
  <si>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</si>
  <si>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</si>
  <si>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</si>
  <si>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</si>
  <si>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</si>
  <si>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</si>
  <si>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</si>
  <si>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</si>
  <si>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</si>
  <si>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</si>
  <si>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</si>
  <si>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</si>
  <si>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</si>
  <si>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</si>
  <si>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</si>
  <si>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</si>
  <si>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</si>
  <si>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</si>
  <si>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</si>
  <si>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</si>
  <si>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</si>
  <si>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</si>
  <si>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</si>
  <si>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</si>
  <si>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</si>
  <si>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</si>
  <si>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</si>
  <si>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</si>
  <si>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</si>
  <si>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</si>
  <si>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</si>
  <si>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</si>
  <si>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</si>
  <si>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</si>
  <si>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</si>
  <si>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</si>
  <si>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</si>
  <si>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</si>
  <si>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</si>
  <si>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</si>
  <si>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</si>
  <si>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</si>
  <si>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</si>
  <si>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</si>
  <si>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</si>
  <si>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</si>
  <si>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</si>
  <si>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</si>
  <si>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</si>
  <si>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</si>
  <si>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</si>
  <si>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</si>
  <si>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</si>
  <si>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</si>
  <si>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</si>
  <si>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</si>
  <si>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</si>
  <si>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</si>
  <si>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</si>
  <si>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</si>
  <si>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</si>
  <si>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</si>
  <si>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</si>
  <si>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</si>
  <si>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</si>
  <si>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</si>
  <si>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</si>
  <si>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</si>
  <si>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</si>
  <si>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</si>
  <si>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</si>
  <si>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</si>
  <si>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</si>
  <si>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</si>
  <si>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</si>
  <si>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</si>
  <si>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</si>
  <si>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</si>
  <si>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</si>
  <si>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</si>
  <si>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</si>
  <si>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</si>
  <si>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</si>
  <si>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</si>
  <si>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</si>
  <si>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</si>
  <si>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</si>
  <si>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</si>
  <si>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</si>
  <si>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</si>
  <si>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</si>
  <si>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</si>
  <si>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</si>
  <si>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</si>
  <si>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</si>
  <si>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</si>
  <si>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</si>
  <si>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</si>
  <si>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</si>
  <si>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</si>
  <si>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</si>
  <si>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</si>
  <si>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</si>
  <si>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</si>
  <si>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</si>
  <si>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</si>
  <si>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</si>
  <si>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</si>
  <si>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</si>
  <si>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</si>
  <si>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</si>
  <si>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</si>
  <si>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</si>
  <si>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</si>
  <si>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</si>
  <si>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</si>
  <si>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</si>
  <si>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</si>
  <si>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</si>
  <si>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</si>
  <si>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</si>
  <si>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</si>
  <si>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</si>
  <si>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</si>
  <si>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</si>
  <si>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</si>
  <si>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</si>
  <si>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</si>
  <si>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</si>
  <si>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</si>
  <si>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</si>
  <si>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</si>
  <si>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</si>
  <si>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</si>
  <si>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</si>
  <si>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</si>
  <si>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</si>
  <si>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</si>
  <si>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</si>
  <si>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</si>
  <si>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</si>
  <si>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</si>
  <si>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</si>
  <si>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</si>
  <si>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</si>
  <si>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</si>
  <si>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</si>
  <si>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</si>
  <si>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</si>
  <si>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</si>
  <si>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</si>
  <si>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</si>
  <si>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</si>
  <si>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</si>
  <si>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</si>
  <si>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</si>
  <si>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</si>
  <si>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</si>
  <si>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</si>
  <si>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</si>
  <si>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</si>
  <si>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</si>
  <si>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</si>
  <si>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</si>
  <si>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</si>
  <si>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</si>
  <si>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</si>
  <si>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</si>
  <si>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</si>
  <si>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</si>
  <si>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</si>
  <si>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</si>
  <si>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</si>
  <si>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</si>
  <si>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</si>
  <si>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</si>
  <si>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</si>
  <si>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</si>
  <si>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</si>
  <si>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</si>
  <si>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</si>
  <si>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</si>
  <si>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</si>
  <si>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</si>
  <si>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</si>
  <si>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</si>
  <si>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</si>
  <si>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</si>
  <si>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</si>
  <si>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</si>
  <si>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</si>
  <si>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</si>
  <si>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</si>
  <si>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</si>
  <si>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</si>
  <si>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</si>
  <si>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</si>
  <si>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</si>
  <si>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</si>
  <si>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</si>
  <si>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</si>
  <si>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</si>
  <si>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</si>
  <si>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</si>
  <si>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</si>
  <si>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</si>
  <si>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</si>
  <si>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</si>
  <si>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</si>
  <si>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</si>
  <si>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</si>
  <si>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</si>
  <si>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</si>
  <si>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</si>
  <si>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</si>
  <si>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</si>
  <si>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</si>
  <si>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</si>
  <si>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</si>
  <si>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</si>
  <si>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</si>
  <si>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</si>
  <si>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</si>
  <si>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</si>
  <si>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</si>
  <si>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</si>
  <si>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</si>
  <si>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</si>
  <si>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</si>
  <si>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</si>
  <si>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</si>
  <si>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</si>
  <si>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</si>
  <si>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</si>
  <si>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</si>
  <si>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</si>
  <si>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</si>
  <si>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</si>
  <si>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</si>
  <si>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</si>
  <si>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</si>
  <si>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</si>
  <si>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</si>
  <si>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</si>
  <si>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</si>
  <si>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</si>
  <si>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</si>
  <si>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</si>
  <si>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</si>
  <si>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</si>
  <si>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</si>
  <si>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</si>
  <si>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</si>
  <si>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</si>
  <si>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</si>
  <si>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</si>
  <si>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</si>
  <si>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</si>
  <si>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</si>
  <si>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</si>
  <si>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</si>
  <si>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</si>
  <si>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</si>
  <si>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</si>
  <si>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</si>
  <si>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</si>
  <si>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</si>
  <si>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</si>
  <si>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</si>
  <si>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</si>
  <si>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</si>
  <si>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</si>
  <si>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</si>
  <si>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</si>
  <si>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</si>
  <si>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</si>
  <si>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</si>
  <si>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</si>
  <si>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</si>
  <si>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</si>
  <si>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</si>
  <si>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</si>
  <si>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</si>
  <si>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</si>
  <si>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</si>
  <si>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</si>
  <si>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</si>
  <si>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</si>
  <si>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</si>
  <si>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</si>
  <si>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</si>
  <si>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</si>
  <si>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</si>
  <si>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</si>
  <si>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</si>
  <si>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</si>
  <si>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</si>
  <si>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</si>
  <si>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</si>
  <si>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</si>
  <si>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</si>
  <si>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</si>
  <si>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</si>
  <si>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</si>
  <si>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</si>
  <si>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</si>
  <si>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</si>
  <si>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</si>
  <si>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</si>
  <si>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</si>
  <si>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</si>
  <si>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</si>
  <si>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</si>
  <si>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</si>
  <si>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</si>
  <si>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</si>
  <si>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</si>
  <si>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</si>
  <si>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</si>
  <si>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</si>
  <si>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</si>
  <si>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</si>
  <si>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</si>
  <si>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</si>
  <si>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</si>
  <si>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</si>
  <si>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</si>
  <si>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</si>
  <si>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</si>
  <si>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</si>
  <si>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</si>
  <si>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</si>
  <si>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</si>
  <si>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</si>
  <si>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</si>
  <si>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</si>
  <si>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</si>
  <si>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</si>
  <si>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</si>
  <si>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</si>
  <si>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</si>
  <si>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</si>
  <si>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</si>
  <si>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</si>
  <si>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</si>
  <si>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</si>
  <si>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</si>
  <si>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</si>
  <si>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</si>
  <si>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</si>
  <si>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</si>
  <si>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</si>
  <si>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</si>
  <si>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</si>
  <si>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</si>
  <si>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</si>
  <si>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</si>
  <si>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</si>
  <si>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</si>
  <si>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</si>
  <si>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</si>
  <si>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</si>
  <si>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</si>
  <si>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</si>
  <si>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</si>
  <si>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</si>
  <si>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</si>
  <si>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</si>
  <si>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</si>
  <si>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</si>
  <si>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</si>
  <si>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</si>
  <si>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</si>
  <si>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</si>
  <si>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</si>
  <si>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</si>
  <si>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</si>
  <si>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</si>
  <si>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</si>
  <si>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</si>
  <si>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</si>
  <si>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</si>
  <si>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</si>
  <si>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</si>
  <si>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</si>
  <si>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</si>
  <si>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</si>
  <si>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</si>
  <si>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</si>
  <si>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</si>
  <si>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</si>
  <si>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</si>
  <si>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</si>
  <si>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</si>
  <si>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</si>
  <si>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</si>
  <si>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</si>
  <si>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</si>
  <si>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</si>
  <si>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</si>
  <si>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</si>
  <si>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</si>
  <si>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</si>
  <si>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</si>
  <si>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</si>
  <si>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</si>
  <si>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</si>
  <si>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</si>
  <si>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</si>
  <si>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</si>
  <si>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</si>
  <si>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</si>
  <si>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</si>
  <si>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</si>
  <si>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</si>
  <si>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</si>
  <si>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</si>
  <si>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</si>
  <si>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</si>
  <si>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</si>
  <si>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</si>
  <si>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</si>
  <si>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</si>
  <si>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</si>
  <si>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</si>
  <si>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</si>
  <si>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</si>
  <si>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</si>
  <si>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</si>
  <si>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</si>
  <si>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</si>
  <si>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</si>
  <si>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</si>
  <si>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</si>
  <si>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</si>
  <si>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</si>
  <si>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</si>
  <si>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</si>
  <si>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</si>
  <si>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</si>
  <si>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</si>
  <si>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</si>
  <si>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</si>
  <si>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</si>
  <si>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</si>
  <si>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</si>
  <si>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</si>
  <si>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</si>
  <si>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</si>
  <si>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</si>
  <si>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</si>
  <si>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</si>
  <si>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</si>
  <si>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</si>
  <si>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</si>
  <si>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</si>
  <si>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</si>
  <si>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</si>
  <si>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</si>
  <si>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</si>
  <si>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</si>
  <si>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</si>
  <si>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</si>
  <si>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</si>
  <si>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</si>
  <si>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</si>
  <si>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</si>
  <si>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</si>
  <si>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</si>
  <si>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</si>
  <si>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</si>
  <si>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</si>
  <si>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</si>
  <si>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</si>
  <si>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</si>
  <si>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</si>
  <si>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</si>
  <si>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</si>
  <si>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</si>
  <si>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</si>
  <si>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</si>
  <si>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</si>
  <si>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</si>
  <si>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</si>
  <si>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</si>
  <si>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</si>
  <si>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</si>
  <si>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</si>
  <si>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</si>
  <si>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</si>
  <si>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</si>
  <si>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</si>
  <si>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</si>
  <si>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</si>
  <si>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</si>
  <si>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</si>
  <si>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</si>
  <si>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</si>
  <si>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</si>
  <si>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</si>
  <si>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</si>
  <si>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</si>
  <si>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</si>
  <si>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</si>
  <si>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</si>
  <si>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</si>
  <si>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</si>
  <si>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</si>
  <si>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</si>
  <si>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</si>
  <si>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</si>
  <si>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</si>
  <si>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</si>
  <si>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</si>
  <si>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</si>
  <si>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</si>
  <si>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</si>
  <si>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</si>
  <si>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</si>
  <si>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</si>
  <si>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</si>
  <si>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</si>
  <si>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</si>
  <si>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</si>
  <si>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</si>
  <si>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</si>
  <si>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</si>
  <si>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</si>
  <si>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</si>
  <si>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</si>
  <si>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</si>
  <si>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</si>
  <si>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</si>
  <si>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</si>
  <si>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</si>
  <si>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</si>
  <si>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</si>
  <si>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</si>
  <si>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</si>
  <si>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</si>
  <si>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</si>
  <si>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</si>
  <si>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</si>
  <si>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</si>
  <si>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</si>
  <si>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</si>
  <si>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</si>
  <si>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</si>
  <si>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</si>
  <si>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</si>
  <si>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</si>
  <si>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</si>
  <si>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</si>
  <si>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</si>
  <si>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</si>
  <si>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</si>
  <si>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</si>
  <si>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</si>
  <si>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</si>
  <si>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</si>
  <si>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</si>
  <si>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</si>
  <si>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</si>
  <si>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</si>
  <si>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</si>
  <si>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</si>
  <si>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</si>
  <si>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</si>
  <si>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</si>
  <si>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</si>
  <si>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</si>
  <si>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</si>
  <si>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</si>
  <si>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</si>
  <si>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</si>
  <si>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</si>
  <si>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</si>
  <si>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</si>
  <si>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</si>
  <si>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</si>
  <si>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</si>
  <si>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</si>
  <si>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</si>
  <si>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</si>
  <si>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</si>
  <si>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</si>
  <si>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</si>
  <si>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</si>
  <si>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</si>
  <si>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</si>
  <si>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</si>
  <si>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</si>
  <si>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</si>
  <si>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</si>
  <si>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</si>
  <si>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</si>
  <si>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</si>
  <si>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</si>
  <si>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</si>
  <si>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</si>
  <si>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</si>
  <si>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</si>
  <si>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</si>
  <si>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</si>
  <si>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</si>
  <si>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</si>
  <si>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</si>
  <si>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</si>
  <si>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</si>
  <si>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</si>
  <si>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</si>
  <si>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</si>
  <si>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</si>
  <si>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</si>
  <si>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</si>
  <si>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</si>
  <si>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</si>
  <si>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</si>
  <si>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</si>
  <si>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</si>
  <si>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</si>
  <si>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</si>
  <si>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</si>
  <si>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</si>
  <si>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</si>
  <si>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</si>
  <si>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</si>
  <si>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</si>
  <si>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</si>
  <si>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</si>
  <si>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</si>
  <si>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</si>
  <si>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</si>
  <si>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</si>
  <si>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</si>
  <si>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</si>
  <si>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</si>
  <si>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</si>
  <si>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</si>
  <si>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</si>
  <si>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</si>
  <si>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</si>
  <si>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</si>
  <si>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</si>
  <si>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</si>
  <si>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</si>
  <si>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</si>
  <si>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</si>
  <si>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</si>
  <si>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</si>
  <si>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</si>
  <si>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</si>
  <si>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</si>
  <si>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</si>
  <si>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</si>
  <si>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</si>
  <si>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</si>
  <si>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</si>
  <si>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</si>
  <si>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</si>
  <si>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</si>
  <si>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</si>
  <si>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</si>
  <si>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</si>
  <si>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</si>
  <si>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</si>
  <si>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</si>
  <si>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</si>
  <si>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</si>
  <si>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</si>
  <si>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</si>
  <si>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</si>
  <si>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</si>
  <si>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</si>
  <si>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</si>
  <si>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</si>
  <si>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</si>
  <si>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</si>
  <si>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</si>
  <si>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</si>
  <si>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</si>
  <si>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</si>
  <si>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</si>
  <si>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</si>
  <si>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</si>
  <si>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</si>
  <si>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</si>
  <si>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</si>
  <si>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</si>
  <si>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</si>
  <si>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</si>
  <si>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</si>
  <si>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</si>
  <si>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</si>
  <si>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</si>
  <si>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</si>
  <si>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</si>
  <si>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</si>
  <si>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</si>
  <si>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</si>
  <si>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</si>
  <si>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</si>
  <si>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</si>
  <si>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</si>
  <si>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</si>
  <si>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</si>
  <si>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</si>
  <si>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</si>
  <si>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</si>
  <si>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</si>
  <si>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</si>
  <si>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</si>
  <si>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</si>
  <si>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</si>
  <si>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</si>
  <si>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</si>
  <si>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</si>
  <si>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</si>
  <si>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</si>
  <si>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</si>
  <si>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</si>
  <si>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</si>
  <si>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</si>
  <si>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</si>
  <si>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</si>
  <si>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</si>
  <si>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</si>
  <si>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</si>
  <si>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</si>
  <si>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</si>
  <si>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</si>
  <si>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</si>
  <si>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</si>
  <si>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</si>
  <si>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</si>
  <si>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</si>
  <si>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</si>
  <si>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</si>
  <si>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</si>
  <si>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</si>
  <si>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</si>
  <si>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</si>
  <si>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</si>
  <si>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</si>
  <si>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</si>
  <si>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</si>
  <si>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</si>
  <si>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</si>
  <si>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</si>
  <si>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</si>
  <si>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</si>
  <si>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</si>
  <si>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</si>
  <si>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</si>
  <si>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</si>
  <si>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</si>
  <si>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</si>
  <si>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</si>
  <si>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</si>
  <si>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</si>
  <si>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</si>
  <si>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</si>
  <si>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</si>
  <si>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</si>
  <si>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</si>
  <si>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</si>
  <si>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</si>
  <si>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</si>
  <si>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</si>
  <si>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</si>
  <si>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</si>
  <si>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</si>
  <si>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</si>
  <si>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</si>
  <si>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</si>
  <si>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</si>
  <si>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</si>
  <si>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</si>
  <si>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</si>
  <si>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</si>
  <si>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</si>
  <si>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</si>
  <si>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</si>
  <si>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</si>
  <si>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</si>
  <si>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</si>
  <si>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</si>
  <si>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</si>
  <si>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</si>
  <si>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</si>
  <si>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</si>
  <si>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</si>
  <si>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</si>
  <si>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</si>
  <si>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</si>
  <si>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</si>
  <si>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</si>
  <si>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</si>
  <si>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</si>
  <si>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</si>
  <si>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</si>
  <si>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</si>
  <si>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</si>
  <si>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</si>
  <si>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</si>
  <si>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</si>
  <si>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</si>
  <si>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</si>
  <si>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</si>
  <si>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</si>
  <si>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</si>
  <si>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</si>
  <si>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</si>
  <si>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</si>
  <si>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</si>
  <si>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</si>
  <si>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</si>
  <si>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</si>
  <si>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</si>
  <si>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</si>
  <si>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</si>
  <si>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</si>
  <si>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</si>
  <si>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</si>
  <si>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</si>
  <si>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</si>
  <si>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</si>
  <si>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</si>
  <si>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</si>
  <si>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</si>
  <si>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</si>
  <si>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</si>
  <si>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</si>
  <si>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</si>
  <si>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</si>
  <si>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</si>
  <si>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</si>
  <si>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</si>
  <si>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</si>
  <si>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</si>
  <si>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</si>
  <si>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</si>
  <si>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</si>
  <si>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</si>
  <si>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</si>
  <si>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</si>
  <si>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</si>
  <si>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</si>
  <si>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</si>
  <si>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</si>
  <si>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</si>
  <si>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</si>
  <si>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</si>
  <si>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</si>
  <si>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</si>
  <si>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</si>
  <si>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</si>
  <si>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</si>
  <si>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</si>
  <si>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</si>
  <si>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</si>
  <si>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</si>
  <si>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</si>
  <si>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</si>
  <si>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</si>
  <si>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</si>
  <si>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</si>
  <si>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</si>
  <si>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</si>
  <si>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</si>
  <si>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</si>
  <si>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</si>
  <si>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</si>
  <si>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</si>
  <si>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</si>
  <si>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</si>
  <si>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</si>
  <si>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</si>
  <si>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</si>
  <si>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</si>
  <si>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</si>
  <si>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</si>
  <si>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</si>
  <si>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</si>
  <si>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</si>
  <si>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</si>
  <si>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</si>
  <si>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</si>
  <si>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</si>
  <si>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</si>
  <si>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</si>
  <si>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</si>
  <si>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</si>
  <si>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</si>
  <si>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</si>
  <si>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</si>
  <si>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</si>
  <si>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</si>
  <si>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</si>
  <si>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</si>
  <si>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</si>
  <si>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</si>
  <si>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</si>
  <si>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</si>
  <si>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</si>
  <si>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</si>
  <si>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</si>
  <si>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</si>
  <si>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</si>
  <si>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</si>
  <si>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</si>
  <si>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</si>
  <si>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</si>
  <si>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</si>
  <si>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</si>
  <si>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</si>
  <si>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</si>
  <si>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</si>
  <si>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</si>
  <si>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</si>
  <si>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</si>
  <si>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</si>
  <si>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</si>
  <si>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</si>
  <si>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</si>
  <si>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</si>
  <si>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</si>
  <si>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</si>
  <si>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</si>
  <si>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</si>
  <si>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</si>
  <si>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</si>
  <si>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</si>
  <si>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</si>
  <si>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</si>
  <si>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</si>
  <si>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</si>
  <si>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</si>
  <si>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</si>
  <si>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</si>
  <si>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</si>
  <si>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</si>
  <si>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</si>
  <si>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</si>
  <si>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</si>
  <si>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</si>
  <si>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</si>
  <si>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</si>
  <si>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</si>
  <si>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</si>
  <si>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</si>
  <si>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</si>
  <si>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</si>
  <si>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</si>
  <si>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</si>
  <si>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</si>
  <si>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</si>
  <si>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</si>
  <si>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</si>
  <si>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</si>
  <si>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</si>
  <si>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</si>
  <si>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</si>
  <si>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</si>
  <si>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</si>
  <si>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</si>
  <si>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</si>
  <si>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</si>
  <si>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</si>
  <si>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</si>
  <si>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</si>
  <si>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</si>
  <si>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</si>
  <si>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</si>
  <si>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</si>
  <si>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</si>
  <si>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</si>
  <si>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</si>
  <si>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</si>
  <si>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</si>
  <si>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</si>
  <si>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</si>
  <si>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</si>
  <si>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</si>
  <si>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</si>
  <si>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</si>
  <si>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</si>
  <si>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</si>
  <si>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</si>
  <si>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</si>
  <si>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</si>
  <si>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</si>
  <si>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</si>
  <si>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</si>
  <si>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</si>
  <si>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</si>
  <si>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</si>
  <si>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</si>
  <si>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</si>
  <si>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</si>
  <si>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</si>
  <si>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</si>
  <si>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</si>
  <si>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</si>
  <si>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</si>
  <si>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</si>
  <si>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</si>
  <si>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</si>
  <si>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</si>
  <si>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</si>
  <si>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</si>
  <si>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</si>
  <si>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</si>
  <si>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</si>
  <si>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</si>
  <si>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</si>
  <si>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</si>
  <si>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</si>
  <si>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</si>
  <si>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</si>
  <si>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</si>
  <si>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</si>
  <si>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</si>
  <si>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</si>
  <si>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</si>
  <si>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</si>
  <si>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</si>
  <si>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</si>
  <si>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</si>
  <si>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</si>
  <si>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</si>
  <si>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</si>
  <si>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</si>
  <si>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</si>
  <si>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</si>
  <si>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</si>
  <si>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</si>
  <si>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</si>
  <si>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</si>
  <si>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</si>
  <si>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</si>
  <si>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</si>
  <si>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</si>
  <si>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</si>
  <si>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</si>
  <si>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</si>
  <si>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</si>
  <si>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</si>
  <si>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</si>
  <si>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</si>
  <si>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</si>
  <si>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</si>
  <si>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</si>
  <si>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</si>
  <si>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</si>
  <si>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</si>
  <si>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</si>
  <si>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</si>
  <si>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</si>
  <si>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</si>
  <si>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</si>
  <si>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</si>
  <si>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</si>
  <si>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</si>
  <si>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</si>
  <si>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</si>
  <si>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</si>
  <si>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</si>
  <si>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</si>
  <si>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</si>
  <si>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</si>
  <si>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</si>
  <si>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</si>
  <si>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</si>
  <si>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</si>
  <si>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</si>
  <si>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</si>
  <si>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</si>
  <si>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</si>
  <si>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</si>
  <si>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</si>
  <si>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</si>
  <si>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</si>
  <si>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</si>
  <si>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</si>
  <si>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</si>
  <si>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</si>
  <si>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</si>
  <si>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</si>
  <si>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</si>
  <si>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</si>
  <si>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</si>
  <si>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</si>
  <si>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</si>
  <si>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</si>
  <si>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</si>
  <si>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</si>
  <si>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</si>
  <si>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</si>
  <si>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</si>
  <si>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</si>
  <si>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</si>
  <si>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</si>
  <si>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</si>
  <si>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</si>
  <si>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</si>
  <si>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</si>
  <si>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</si>
  <si>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</si>
  <si>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</si>
  <si>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</si>
  <si>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</si>
  <si>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</si>
  <si>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</si>
  <si>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</si>
  <si>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</si>
  <si>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</si>
  <si>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</si>
  <si>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</si>
  <si>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</si>
  <si>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</si>
  <si>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</si>
  <si>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</si>
  <si>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</si>
  <si>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</si>
  <si>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</si>
  <si>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</si>
  <si>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</si>
  <si>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</si>
  <si>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</si>
  <si>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</si>
  <si>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</si>
  <si>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</si>
  <si>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</si>
  <si>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</si>
  <si>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</si>
  <si>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</si>
  <si>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</si>
  <si>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</si>
  <si>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</si>
  <si>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</si>
  <si>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</si>
  <si>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</si>
  <si>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</si>
  <si>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</si>
  <si>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</si>
  <si>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</si>
  <si>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</si>
  <si>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</si>
  <si>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</si>
  <si>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</si>
  <si>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</si>
  <si>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</si>
  <si>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</si>
  <si>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</si>
  <si>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</si>
  <si>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</si>
  <si>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</si>
  <si>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</si>
  <si>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</si>
  <si>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</si>
  <si>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</si>
  <si>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</si>
  <si>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</si>
  <si>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</si>
  <si>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</si>
  <si>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</si>
  <si>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</si>
  <si>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</si>
  <si>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</si>
  <si>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</si>
  <si>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</si>
  <si>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</si>
  <si>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</si>
  <si>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</si>
  <si>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</si>
  <si>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</si>
  <si>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</si>
  <si>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</si>
  <si>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</si>
  <si>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</si>
  <si>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</si>
  <si>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</si>
  <si>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</si>
  <si>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</si>
  <si>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</si>
  <si>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</si>
  <si>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</si>
  <si>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</si>
  <si>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</si>
  <si>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</si>
  <si>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</si>
  <si>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</si>
  <si>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</si>
  <si>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</si>
  <si>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</si>
  <si>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</si>
  <si>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</si>
  <si>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</si>
  <si>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</si>
  <si>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</si>
  <si>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</si>
  <si>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</si>
  <si>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</si>
  <si>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</si>
  <si>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</si>
  <si>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</si>
  <si>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</si>
  <si>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</si>
  <si>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</si>
  <si>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</si>
  <si>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</si>
  <si>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</si>
  <si>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</si>
  <si>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</si>
  <si>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</si>
  <si>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</si>
  <si>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</si>
  <si>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</si>
  <si>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</si>
  <si>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</si>
  <si>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</si>
  <si>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</si>
  <si>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</si>
  <si>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</si>
  <si>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</si>
  <si>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</si>
  <si>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</si>
  <si>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</si>
  <si>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</si>
  <si>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</si>
  <si>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</si>
  <si>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</si>
  <si>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</si>
  <si>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</si>
  <si>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</si>
  <si>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</si>
  <si>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</si>
  <si>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</si>
  <si>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</si>
  <si>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</si>
  <si>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</si>
  <si>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</si>
  <si>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</si>
  <si>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</si>
  <si>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</si>
  <si>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</si>
  <si>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</si>
  <si>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</si>
  <si>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</si>
  <si>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</si>
  <si>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</si>
  <si>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</si>
  <si>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</si>
  <si>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</si>
  <si>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</si>
  <si>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</si>
  <si>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</si>
  <si>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</si>
  <si>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</si>
  <si>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</si>
  <si>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</si>
  <si>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</si>
  <si>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</si>
  <si>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</si>
  <si>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</si>
  <si>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</si>
  <si>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</si>
  <si>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</si>
  <si>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</si>
  <si>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</si>
  <si>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</si>
  <si>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</si>
  <si>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</si>
  <si>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</si>
  <si>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</si>
  <si>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</si>
  <si>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</si>
  <si>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</si>
  <si>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</si>
  <si>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</si>
  <si>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</si>
  <si>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</si>
  <si>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</si>
  <si>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</si>
  <si>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</si>
  <si>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</si>
  <si>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</si>
  <si>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</si>
  <si>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</si>
  <si>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</si>
  <si>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</si>
  <si>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</si>
  <si>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</si>
  <si>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</si>
  <si>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</si>
  <si>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</si>
  <si>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</si>
  <si>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</si>
  <si>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</si>
  <si>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</si>
  <si>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</si>
  <si>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</si>
  <si>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</si>
  <si>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</si>
  <si>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</si>
  <si>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</si>
  <si>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</si>
  <si>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</si>
  <si>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</si>
  <si>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</si>
  <si>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</si>
  <si>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</si>
  <si>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</si>
  <si>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</si>
  <si>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</si>
  <si>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</si>
  <si>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</si>
  <si>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</si>
  <si>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</si>
  <si>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</si>
  <si>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</si>
  <si>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</si>
  <si>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</si>
  <si>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</si>
  <si>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</si>
  <si>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</si>
  <si>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</si>
  <si>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</si>
  <si>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</si>
  <si>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</si>
  <si>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</si>
  <si>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</si>
  <si>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</si>
  <si>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</si>
  <si>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</si>
  <si>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</si>
  <si>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</si>
  <si>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</si>
  <si>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</si>
  <si>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</si>
  <si>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</si>
  <si>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</si>
  <si>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</si>
  <si>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</si>
  <si>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</si>
  <si>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</si>
  <si>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</si>
  <si>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</si>
  <si>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</si>
  <si>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</si>
  <si>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</si>
  <si>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</si>
  <si>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</si>
  <si>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</si>
  <si>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</si>
  <si>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</si>
  <si>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</si>
  <si>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</si>
  <si>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</si>
  <si>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</si>
  <si>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</si>
  <si>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</si>
  <si>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</si>
  <si>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</si>
  <si>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</si>
  <si>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</si>
  <si>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</si>
  <si>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</si>
  <si>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</si>
  <si>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</si>
  <si>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</si>
  <si>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</si>
  <si>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</si>
  <si>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</si>
  <si>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</si>
  <si>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</si>
  <si>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</si>
  <si>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</si>
  <si>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</si>
  <si>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</si>
  <si>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</si>
  <si>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</si>
  <si>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</si>
  <si>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</si>
  <si>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</si>
  <si>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</si>
  <si>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</si>
  <si>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</si>
  <si>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</si>
  <si>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</si>
  <si>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</si>
  <si>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</si>
  <si>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</si>
  <si>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</si>
  <si>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</si>
  <si>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</si>
  <si>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</si>
  <si>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</si>
  <si>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</si>
  <si>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</si>
  <si>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</si>
  <si>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</si>
  <si>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</si>
  <si>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</si>
  <si>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</si>
  <si>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</si>
  <si>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</si>
  <si>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</si>
  <si>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</si>
  <si>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</si>
  <si>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</si>
  <si>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</si>
  <si>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</si>
  <si>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</si>
  <si>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</si>
  <si>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</si>
  <si>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</si>
  <si>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</si>
  <si>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</si>
  <si>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</si>
  <si>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</si>
  <si>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</si>
  <si>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</si>
  <si>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</si>
  <si>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</si>
  <si>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</si>
  <si>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</si>
  <si>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</si>
  <si>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</si>
  <si>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</si>
  <si>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</si>
  <si>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</si>
  <si>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</si>
  <si>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</si>
  <si>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</si>
  <si>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</si>
  <si>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</si>
  <si>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</si>
  <si>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</si>
  <si>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</si>
  <si>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</si>
  <si>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</si>
  <si>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</si>
  <si>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</si>
  <si>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</si>
  <si>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</si>
  <si>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</si>
  <si>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</si>
  <si>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</si>
  <si>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</si>
  <si>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</si>
  <si>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</si>
  <si>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</si>
  <si>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</si>
  <si>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</si>
  <si>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</si>
  <si>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</si>
  <si>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</si>
  <si>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</si>
  <si>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</si>
  <si>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</si>
  <si>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</si>
  <si>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</si>
  <si>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</si>
  <si>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</si>
  <si>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</si>
  <si>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</si>
  <si>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</si>
  <si>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</si>
  <si>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</si>
  <si>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</si>
  <si>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</si>
  <si>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</si>
  <si>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</si>
  <si>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</si>
  <si>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</si>
  <si>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</si>
  <si>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</si>
  <si>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</si>
  <si>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</si>
  <si>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</si>
  <si>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</si>
  <si>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</si>
  <si>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</si>
  <si>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</si>
  <si>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</si>
  <si>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</si>
  <si>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</si>
  <si>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</si>
  <si>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</si>
  <si>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</si>
  <si>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</si>
  <si>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</si>
  <si>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</si>
  <si>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</si>
  <si>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</si>
  <si>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</si>
  <si>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</si>
  <si>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</si>
  <si>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</si>
  <si>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</si>
  <si>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</si>
  <si>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</si>
  <si>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</si>
  <si>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</si>
  <si>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</si>
  <si>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</si>
  <si>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</si>
  <si>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</si>
  <si>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</si>
  <si>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</si>
  <si>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</si>
  <si>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</si>
  <si>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</si>
  <si>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</si>
  <si>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</si>
  <si>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</si>
  <si>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</si>
  <si>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</si>
  <si>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</si>
  <si>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</si>
  <si>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</si>
  <si>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</si>
  <si>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</si>
  <si>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</si>
  <si>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</si>
  <si>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</si>
  <si>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</si>
  <si>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</si>
  <si>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</si>
  <si>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</si>
  <si>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</si>
  <si>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</si>
  <si>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</si>
  <si>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</si>
  <si>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</si>
  <si>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</si>
  <si>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</si>
  <si>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</si>
  <si>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</si>
  <si>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</si>
  <si>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</si>
  <si>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</si>
  <si>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</si>
  <si>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</si>
  <si>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</si>
  <si>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</si>
  <si>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</si>
  <si>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</si>
  <si>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</si>
  <si>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</si>
  <si>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</si>
  <si>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</si>
  <si>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</si>
  <si>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</si>
  <si>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</si>
  <si>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</si>
  <si>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</si>
  <si>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</si>
  <si>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</si>
  <si>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</si>
  <si>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</si>
  <si>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</si>
  <si>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</si>
  <si>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</si>
  <si>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</si>
  <si>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</si>
  <si>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</si>
  <si>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</si>
  <si>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</si>
  <si>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</si>
  <si>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</si>
  <si>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</si>
  <si>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</si>
  <si>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</si>
  <si>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</si>
  <si>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</si>
  <si>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</si>
  <si>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</si>
  <si>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</si>
  <si>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</si>
  <si>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</si>
  <si>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</si>
  <si>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</si>
  <si>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</si>
  <si>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</si>
  <si>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</si>
  <si>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</si>
  <si>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</si>
  <si>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</si>
  <si>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</si>
  <si>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</si>
  <si>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</si>
  <si>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</si>
  <si>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</si>
  <si>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</si>
  <si>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</si>
  <si>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</si>
  <si>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</si>
  <si>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</si>
  <si>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</si>
  <si>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</si>
  <si>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</si>
  <si>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</si>
  <si>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</si>
  <si>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</si>
  <si>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</si>
  <si>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</si>
  <si>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</si>
  <si>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</si>
  <si>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</si>
  <si>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</si>
  <si>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</si>
  <si>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</si>
  <si>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</si>
  <si>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</si>
  <si>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</si>
  <si>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</si>
  <si>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</si>
  <si>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</si>
  <si>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</si>
  <si>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</si>
  <si>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</si>
  <si>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</si>
  <si>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</si>
  <si>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</si>
  <si>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</si>
  <si>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</si>
  <si>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</si>
  <si>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</si>
  <si>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</si>
  <si>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</si>
  <si>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</si>
  <si>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</si>
  <si>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</si>
  <si>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</si>
  <si>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</si>
  <si>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</si>
  <si>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</si>
  <si>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</si>
  <si>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</si>
  <si>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</si>
  <si>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</si>
  <si>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</si>
  <si>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</si>
  <si>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</si>
  <si>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</si>
  <si>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</si>
  <si>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</si>
  <si>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</si>
  <si>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</si>
  <si>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</si>
  <si>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</si>
  <si>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</si>
  <si>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</si>
  <si>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</si>
  <si>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</si>
  <si>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</si>
  <si>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</si>
  <si>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</si>
  <si>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</si>
  <si>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</si>
  <si>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</si>
  <si>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</si>
  <si>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</si>
  <si>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</si>
  <si>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</si>
  <si>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</si>
  <si>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</si>
  <si>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</si>
  <si>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</si>
  <si>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</si>
  <si>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</si>
  <si>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</si>
  <si>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</si>
  <si>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</si>
  <si>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</si>
  <si>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</si>
  <si>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</si>
  <si>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</si>
  <si>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</si>
  <si>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</si>
  <si>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</si>
  <si>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</si>
  <si>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</si>
  <si>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</si>
  <si>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</si>
  <si>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</si>
  <si>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</si>
  <si>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</si>
  <si>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</si>
  <si>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</si>
  <si>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</si>
  <si>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</si>
  <si>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</si>
  <si>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</si>
  <si>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</si>
  <si>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</si>
  <si>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</si>
  <si>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</si>
  <si>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</si>
  <si>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</si>
  <si>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</si>
  <si>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</si>
  <si>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</si>
  <si>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</si>
  <si>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</si>
  <si>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</si>
  <si>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</si>
  <si>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</si>
  <si>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</si>
  <si>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</si>
  <si>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</si>
  <si>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</si>
  <si>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</si>
  <si>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</si>
  <si>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</si>
  <si>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</si>
  <si>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</si>
  <si>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</si>
  <si>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</si>
  <si>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</si>
  <si>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</si>
  <si>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</si>
  <si>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</si>
  <si>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</si>
  <si>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</si>
  <si>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</si>
  <si>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</si>
  <si>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</si>
  <si>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</si>
  <si>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</si>
  <si>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</si>
  <si>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</si>
  <si>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</si>
  <si>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</si>
  <si>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</si>
  <si>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</si>
  <si>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</si>
  <si>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</si>
  <si>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</si>
  <si>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</si>
  <si>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</si>
  <si>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</si>
  <si>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</si>
  <si>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</si>
  <si>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</si>
  <si>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</si>
  <si>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</si>
  <si>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</si>
  <si>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</si>
  <si>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</si>
  <si>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</si>
  <si>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</si>
  <si>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</si>
  <si>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</si>
  <si>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</si>
  <si>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</si>
  <si>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</si>
  <si>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</si>
  <si>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</si>
  <si>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</si>
  <si>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</si>
  <si>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</si>
  <si>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</si>
  <si>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</si>
  <si>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</si>
  <si>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</si>
  <si>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</si>
  <si>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</si>
  <si>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</si>
  <si>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</si>
  <si>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</si>
  <si>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</si>
  <si>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</si>
  <si>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</si>
  <si>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</si>
  <si>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</si>
  <si>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</si>
  <si>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</si>
  <si>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</si>
  <si>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</si>
  <si>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</si>
  <si>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</si>
  <si>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</si>
  <si>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</si>
  <si>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</si>
  <si>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</si>
  <si>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</si>
  <si>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</si>
  <si>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</si>
  <si>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</si>
  <si>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</si>
  <si>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</si>
  <si>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</si>
  <si>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</si>
  <si>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</si>
  <si>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</si>
  <si>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</si>
  <si>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</si>
  <si>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</si>
  <si>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</si>
  <si>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</si>
  <si>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</si>
  <si>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</si>
  <si>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</si>
  <si>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</si>
  <si>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</si>
  <si>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</si>
  <si>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</si>
  <si>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</si>
  <si>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</si>
  <si>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</si>
  <si>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</si>
  <si>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</si>
  <si>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</si>
  <si>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</si>
  <si>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</si>
  <si>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</si>
  <si>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</si>
  <si>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</si>
  <si>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</si>
  <si>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</si>
  <si>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</si>
  <si>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</si>
  <si>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</si>
  <si>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</si>
  <si>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</si>
  <si>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</si>
  <si>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</si>
  <si>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</si>
  <si>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</si>
  <si>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</si>
  <si>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</si>
  <si>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</si>
  <si>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</si>
  <si>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</si>
  <si>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</si>
  <si>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</si>
  <si>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</si>
  <si>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</si>
  <si>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</si>
  <si>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</si>
  <si>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</si>
  <si>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</si>
  <si>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</si>
  <si>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</si>
  <si>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</si>
  <si>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</si>
  <si>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</si>
  <si>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</si>
  <si>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</si>
  <si>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</si>
  <si>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</si>
  <si>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</si>
  <si>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</si>
  <si>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</si>
  <si>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</si>
  <si>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</si>
  <si>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</si>
  <si>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</si>
  <si>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</si>
  <si>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</si>
  <si>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</si>
  <si>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</si>
  <si>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</si>
  <si>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</si>
  <si>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</si>
  <si>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</si>
  <si>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</si>
  <si>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</si>
  <si>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</si>
  <si>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</si>
  <si>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</si>
  <si>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</si>
  <si>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</si>
  <si>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</si>
  <si>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</si>
  <si>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</si>
  <si>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</si>
  <si>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</si>
  <si>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</si>
  <si>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</si>
  <si>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</si>
  <si>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</si>
  <si>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</si>
  <si>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</si>
  <si>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</si>
  <si>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</si>
  <si>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</si>
  <si>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</si>
  <si>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</si>
  <si>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</si>
  <si>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</si>
  <si>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</si>
  <si>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</si>
  <si>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</si>
  <si>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</si>
  <si>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</si>
  <si>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</si>
  <si>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</si>
  <si>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</si>
  <si>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</si>
  <si>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</si>
  <si>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</si>
  <si>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</si>
  <si>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</si>
  <si>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</si>
  <si>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</si>
  <si>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</si>
  <si>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</si>
  <si>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</si>
  <si>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</si>
  <si>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</si>
  <si>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</si>
  <si>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</si>
  <si>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</si>
  <si>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</si>
  <si>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</si>
  <si>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</si>
  <si>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</si>
  <si>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</si>
  <si>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</si>
  <si>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</si>
  <si>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</si>
  <si>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</si>
  <si>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</si>
  <si>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</si>
  <si>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</si>
  <si>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</si>
  <si>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</si>
  <si>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</si>
  <si>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</si>
  <si>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</si>
  <si>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</si>
  <si>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</si>
  <si>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</si>
  <si>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</si>
  <si>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</si>
  <si>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</si>
  <si>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</si>
  <si>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</si>
  <si>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</si>
  <si>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</si>
  <si>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</si>
  <si>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</si>
  <si>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</si>
  <si>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</si>
  <si>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</si>
  <si>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</si>
  <si>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</si>
  <si>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</si>
  <si>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</si>
  <si>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</si>
  <si>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</si>
  <si>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</si>
  <si>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</si>
  <si>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</si>
  <si>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</si>
  <si>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</si>
  <si>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</si>
  <si>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</si>
  <si>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</si>
  <si>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</si>
  <si>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</si>
  <si>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</si>
  <si>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</si>
  <si>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</si>
  <si>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</si>
  <si>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</si>
  <si>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</si>
  <si>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</si>
  <si>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</si>
  <si>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</si>
  <si>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</si>
  <si>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</si>
  <si>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</si>
  <si>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</si>
  <si>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</si>
  <si>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</si>
  <si>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</si>
  <si>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</si>
  <si>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</si>
  <si>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</si>
  <si>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</si>
  <si>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</si>
  <si>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</si>
  <si>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</si>
  <si>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</si>
  <si>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</si>
  <si>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</si>
  <si>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</si>
  <si>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</si>
  <si>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</si>
  <si>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</si>
  <si>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</si>
  <si>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</si>
  <si>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</si>
  <si>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</si>
  <si>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</si>
  <si>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</si>
  <si>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</si>
  <si>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</si>
  <si>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</si>
  <si>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</si>
  <si>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</si>
  <si>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</si>
  <si>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</si>
  <si>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</si>
  <si>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</si>
  <si>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</si>
  <si>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</si>
  <si>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</si>
  <si>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</si>
  <si>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</si>
  <si>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</si>
  <si>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</si>
  <si>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</si>
  <si>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</si>
  <si>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</si>
  <si>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</si>
  <si>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</si>
  <si>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</si>
  <si>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</si>
  <si>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</si>
  <si>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</si>
  <si>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</si>
  <si>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</si>
  <si>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</si>
  <si>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</si>
  <si>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</si>
  <si>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</si>
  <si>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</si>
  <si>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</si>
  <si>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</si>
  <si>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</si>
  <si>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</si>
  <si>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</si>
  <si>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</si>
  <si>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</si>
  <si>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</si>
  <si>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</si>
  <si>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</si>
  <si>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</si>
  <si>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</si>
  <si>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</si>
  <si>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</si>
  <si>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</si>
  <si>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</si>
  <si>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</si>
  <si>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</si>
  <si>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</si>
  <si>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</si>
  <si>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</si>
  <si>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</si>
  <si>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</si>
  <si>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</si>
  <si>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</si>
  <si>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</si>
  <si>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</si>
  <si>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</si>
  <si>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</si>
  <si>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</si>
  <si>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</si>
  <si>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</si>
  <si>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</si>
  <si>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</si>
  <si>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</si>
  <si>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</si>
  <si>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</si>
  <si>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</si>
  <si>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</si>
  <si>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</si>
  <si>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</si>
  <si>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</si>
  <si>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</si>
  <si>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</si>
  <si>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</si>
  <si>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</si>
  <si>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</si>
  <si>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</si>
  <si>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</si>
  <si>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</si>
  <si>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</si>
  <si>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</si>
  <si>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</si>
  <si>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</si>
  <si>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</si>
  <si>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</si>
  <si>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</si>
  <si>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</si>
  <si>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</si>
  <si>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</si>
  <si>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</si>
  <si>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</si>
  <si>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</si>
  <si>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</si>
  <si>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</si>
  <si>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</si>
  <si>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</si>
  <si>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</si>
  <si>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</si>
  <si>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</si>
  <si>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</si>
  <si>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</si>
  <si>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</si>
  <si>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</si>
  <si>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</si>
  <si>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</si>
  <si>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</si>
  <si>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</si>
  <si>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</si>
  <si>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</si>
  <si>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</si>
  <si>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</si>
  <si>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</si>
  <si>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</si>
  <si>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</si>
  <si>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</si>
  <si>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</si>
  <si>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</si>
  <si>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</si>
  <si>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</si>
  <si>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</si>
  <si>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</si>
  <si>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</si>
  <si>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</si>
  <si>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</si>
  <si>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</si>
  <si>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</si>
  <si>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</si>
  <si>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</si>
  <si>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</si>
  <si>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</si>
  <si>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</si>
  <si>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</si>
  <si>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</si>
  <si>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</si>
  <si>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</si>
  <si>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</si>
  <si>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</si>
  <si>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</si>
  <si>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</si>
  <si>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</si>
  <si>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</si>
  <si>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</si>
  <si>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</si>
  <si>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</si>
  <si>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</si>
  <si>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</si>
  <si>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</si>
  <si>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</si>
  <si>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</si>
  <si>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</si>
  <si>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</si>
  <si>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</si>
  <si>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</si>
  <si>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</si>
  <si>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</si>
  <si>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</si>
  <si>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</si>
  <si>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</si>
  <si>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</si>
  <si>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</si>
  <si>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</si>
  <si>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</si>
  <si>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</si>
  <si>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</si>
  <si>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</si>
  <si>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</si>
  <si>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</si>
  <si>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</si>
  <si>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</si>
  <si>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</si>
  <si>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</si>
  <si>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</si>
  <si>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</si>
  <si>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</si>
  <si>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</si>
  <si>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</si>
  <si>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</si>
  <si>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</si>
  <si>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</si>
  <si>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</si>
  <si>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</si>
  <si>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</si>
  <si>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</si>
  <si>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</si>
  <si>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</si>
  <si>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</si>
  <si>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</si>
  <si>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</si>
  <si>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</si>
  <si>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</si>
  <si>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</si>
  <si>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</si>
  <si>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</si>
  <si>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</si>
  <si>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</si>
  <si>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</si>
  <si>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</si>
  <si>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</si>
  <si>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</si>
  <si>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</si>
  <si>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</si>
  <si>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</si>
  <si>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</si>
  <si>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</si>
  <si>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</si>
  <si>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</si>
  <si>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</si>
  <si>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</si>
  <si>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</si>
  <si>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</si>
  <si>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</si>
  <si>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</si>
  <si>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</si>
  <si>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</si>
  <si>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</si>
  <si>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</si>
  <si>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</si>
  <si>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</si>
  <si>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</si>
  <si>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</si>
  <si>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</si>
  <si>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</si>
  <si>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</si>
  <si>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</si>
  <si>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</si>
  <si>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</si>
  <si>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</si>
  <si>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</si>
  <si>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</si>
  <si>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</si>
  <si>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</si>
  <si>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</si>
  <si>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</si>
  <si>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</si>
  <si>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</si>
  <si>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</si>
  <si>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</si>
  <si>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</si>
  <si>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</si>
  <si>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</si>
  <si>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</si>
  <si>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</si>
  <si>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</si>
  <si>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</si>
  <si>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</si>
  <si>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</si>
  <si>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</si>
  <si>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</si>
  <si>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</si>
  <si>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</si>
  <si>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</si>
  <si>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</si>
  <si>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</si>
  <si>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</si>
  <si>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</si>
  <si>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</si>
  <si>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</si>
  <si>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</si>
  <si>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</si>
  <si>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</si>
  <si>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</si>
  <si>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</si>
  <si>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</si>
  <si>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</si>
  <si>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</si>
  <si>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</si>
  <si>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</si>
  <si>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</si>
  <si>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</si>
  <si>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</si>
  <si>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</si>
  <si>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</si>
  <si>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</si>
  <si>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</si>
  <si>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</si>
  <si>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</si>
  <si>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</si>
  <si>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</si>
  <si>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</si>
  <si>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</si>
  <si>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</si>
  <si>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</si>
  <si>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</si>
  <si>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</si>
  <si>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</si>
  <si>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</si>
  <si>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</si>
  <si>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</si>
  <si>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</si>
  <si>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</si>
  <si>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</si>
  <si>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</si>
  <si>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</si>
  <si>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</si>
  <si>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</si>
  <si>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</si>
  <si>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</si>
  <si>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</si>
  <si>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</si>
  <si>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</si>
  <si>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</si>
  <si>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</si>
  <si>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</si>
  <si>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</si>
  <si>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</si>
  <si>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</si>
  <si>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</si>
  <si>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</si>
  <si>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</si>
  <si>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</si>
  <si>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</si>
  <si>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</si>
  <si>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</si>
  <si>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</si>
  <si>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</si>
  <si>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</si>
  <si>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</si>
  <si>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</si>
  <si>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</si>
  <si>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</si>
  <si>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</si>
  <si>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</si>
  <si>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</si>
  <si>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</si>
  <si>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</si>
  <si>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</si>
  <si>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</si>
  <si>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</si>
  <si>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</si>
  <si>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</si>
  <si>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</si>
  <si>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</si>
  <si>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</si>
  <si>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</si>
  <si>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</si>
  <si>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</si>
  <si>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</si>
  <si>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</si>
  <si>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</si>
  <si>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</si>
  <si>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</si>
  <si>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</si>
  <si>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</si>
  <si>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</si>
  <si>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</si>
  <si>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</si>
  <si>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</si>
  <si>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</si>
  <si>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</si>
  <si>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</si>
  <si>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</si>
  <si>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</si>
  <si>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</si>
  <si>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</si>
  <si>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</si>
  <si>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</si>
  <si>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</si>
  <si>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</si>
  <si>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</si>
  <si>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</si>
  <si>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</si>
  <si>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</si>
  <si>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</si>
  <si>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</si>
  <si>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</si>
  <si>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</si>
  <si>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</si>
  <si>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</si>
  <si>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</si>
  <si>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</si>
  <si>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</si>
  <si>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</si>
  <si>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</si>
  <si>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</si>
  <si>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</si>
  <si>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</si>
  <si>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</si>
  <si>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</si>
  <si>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</si>
  <si>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</si>
  <si>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</si>
  <si>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</si>
  <si>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</si>
  <si>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</si>
  <si>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</si>
  <si>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</si>
  <si>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</si>
  <si>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</si>
  <si>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</si>
  <si>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</si>
  <si>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</si>
  <si>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</si>
  <si>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</si>
  <si>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</si>
  <si>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</si>
  <si>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</si>
  <si>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</si>
  <si>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</si>
  <si>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</si>
  <si>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</si>
  <si>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</si>
  <si>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</si>
  <si>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</si>
  <si>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</si>
  <si>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</si>
  <si>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</si>
  <si>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</si>
  <si>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</si>
  <si>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</si>
  <si>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</si>
  <si>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</si>
  <si>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</si>
  <si>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</si>
  <si>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</si>
  <si>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</si>
  <si>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</si>
  <si>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</si>
  <si>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</si>
  <si>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</si>
  <si>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</si>
  <si>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</si>
  <si>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</si>
  <si>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</si>
  <si>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</si>
  <si>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</si>
  <si>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</si>
  <si>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</si>
  <si>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</si>
  <si>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</si>
  <si>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</si>
  <si>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</si>
  <si>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</si>
  <si>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</si>
  <si>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</si>
  <si>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</si>
  <si>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</si>
  <si>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</si>
  <si>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</si>
  <si>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</si>
  <si>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</si>
  <si>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</si>
  <si>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</si>
  <si>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</si>
  <si>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</si>
  <si>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</si>
  <si>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</si>
  <si>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</si>
  <si>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</si>
  <si>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</si>
  <si>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</si>
  <si>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</si>
  <si>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</si>
  <si>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</si>
  <si>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</si>
  <si>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</si>
  <si>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</si>
  <si>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</si>
  <si>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</si>
  <si>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</si>
  <si>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</si>
  <si>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</si>
  <si>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</si>
  <si>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</si>
  <si>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</si>
  <si>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</si>
  <si>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</si>
  <si>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</si>
  <si>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</si>
  <si>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</si>
  <si>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</si>
  <si>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</si>
  <si>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</si>
  <si>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</si>
  <si>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</si>
  <si>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</si>
  <si>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</si>
  <si>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</si>
  <si>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</si>
  <si>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</si>
  <si>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</si>
  <si>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</si>
  <si>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</si>
  <si>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</si>
  <si>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</si>
  <si>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</si>
  <si>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</si>
  <si>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</si>
  <si>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</si>
  <si>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</si>
  <si>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</si>
  <si>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</si>
  <si>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</si>
  <si>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</si>
  <si>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</si>
  <si>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</si>
  <si>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</si>
  <si>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</si>
  <si>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</si>
  <si>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</si>
  <si>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</si>
  <si>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</si>
  <si>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</si>
  <si>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</si>
  <si>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</si>
  <si>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</si>
  <si>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</si>
  <si>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</si>
  <si>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</si>
  <si>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</si>
  <si>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</si>
  <si>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</si>
  <si>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</si>
  <si>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</si>
  <si>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</si>
  <si>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</si>
  <si>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</si>
  <si>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</si>
  <si>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</si>
  <si>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</si>
  <si>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</si>
  <si>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</si>
  <si>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</si>
  <si>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</si>
  <si>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</si>
  <si>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</si>
  <si>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</si>
  <si>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</si>
  <si>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</si>
  <si>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</si>
  <si>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</si>
  <si>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</si>
  <si>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</si>
  <si>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</si>
  <si>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</si>
  <si>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</si>
  <si>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</si>
  <si>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</si>
  <si>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</si>
  <si>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</si>
  <si>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</si>
  <si>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</si>
  <si>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</si>
  <si>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</si>
  <si>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</si>
  <si>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</si>
  <si>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</si>
  <si>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</si>
  <si>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</si>
  <si>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</si>
  <si>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</si>
  <si>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</si>
  <si>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</si>
  <si>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</si>
  <si>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</si>
  <si>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</si>
  <si>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</si>
  <si>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</si>
  <si>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</si>
  <si>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</si>
  <si>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</si>
  <si>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</si>
  <si>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</si>
  <si>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</si>
  <si>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</si>
  <si>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</si>
  <si>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</si>
  <si>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</si>
  <si>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</si>
  <si>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</si>
  <si>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</si>
  <si>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</si>
  <si>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</si>
  <si>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</si>
  <si>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</si>
  <si>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</si>
  <si>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</si>
  <si>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</si>
  <si>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</si>
  <si>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</si>
  <si>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</si>
  <si>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</si>
  <si>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</si>
  <si>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</si>
  <si>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</si>
  <si>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</si>
  <si>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</si>
  <si>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</si>
  <si>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</si>
  <si>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</si>
  <si>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</si>
  <si>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</si>
  <si>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</si>
  <si>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</si>
  <si>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</si>
  <si>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</si>
  <si>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</si>
  <si>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</si>
  <si>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</si>
  <si>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</si>
  <si>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</si>
  <si>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</si>
  <si>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</si>
  <si>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</si>
  <si>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</si>
  <si>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</si>
  <si>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</si>
  <si>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</si>
  <si>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</si>
  <si>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</si>
  <si>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</si>
  <si>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</si>
  <si>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</si>
  <si>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</si>
  <si>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</si>
  <si>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</si>
  <si>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</si>
  <si>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</si>
  <si>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</si>
  <si>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</si>
  <si>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</si>
  <si>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</si>
  <si>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</si>
  <si>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</si>
  <si>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</si>
  <si>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</si>
  <si>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</si>
  <si>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</si>
  <si>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</si>
  <si>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</si>
  <si>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</si>
  <si>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</si>
  <si>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</si>
  <si>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</si>
  <si>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</si>
  <si>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</si>
  <si>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</si>
  <si>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</si>
  <si>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</si>
  <si>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</si>
  <si>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</si>
  <si>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</si>
  <si>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</si>
  <si>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</si>
  <si>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</si>
  <si>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</si>
  <si>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</si>
  <si>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</si>
  <si>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</si>
  <si>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</si>
  <si>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</si>
  <si>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</si>
  <si>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</si>
  <si>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</si>
  <si>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</si>
  <si>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</si>
  <si>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</si>
  <si>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</si>
  <si>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</si>
  <si>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</si>
  <si>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</si>
  <si>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</si>
  <si>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</si>
  <si>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</si>
  <si>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</si>
  <si>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</si>
  <si>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</si>
  <si>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</si>
  <si>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</si>
  <si>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</si>
  <si>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</si>
  <si>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</si>
  <si>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</si>
  <si>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</si>
  <si>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</si>
  <si>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</si>
  <si>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</si>
  <si>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</si>
  <si>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</si>
  <si>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</si>
  <si>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</si>
  <si>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</si>
  <si>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</si>
  <si>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</si>
  <si>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</si>
  <si>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</si>
  <si>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</si>
  <si>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</si>
  <si>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</si>
  <si>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</si>
  <si>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</si>
  <si>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</si>
  <si>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</si>
  <si>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</si>
  <si>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</si>
  <si>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</si>
  <si>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</si>
  <si>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</si>
  <si>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</si>
  <si>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</si>
  <si>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</si>
  <si>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</si>
  <si>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</si>
  <si>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</si>
  <si>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</si>
  <si>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</si>
  <si>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</si>
  <si>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</si>
  <si>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</si>
  <si>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</si>
  <si>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</si>
  <si>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</si>
  <si>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</si>
  <si>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</si>
  <si>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</si>
  <si>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</si>
  <si>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</si>
  <si>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</si>
  <si>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</si>
  <si>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</si>
  <si>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</si>
  <si>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</si>
  <si>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</si>
  <si>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</si>
  <si>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</si>
  <si>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</si>
  <si>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</si>
  <si>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</si>
  <si>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</si>
  <si>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</si>
  <si>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</si>
  <si>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</si>
  <si>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</si>
  <si>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</si>
  <si>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</si>
  <si>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</si>
  <si>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</si>
  <si>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</si>
  <si>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</si>
  <si>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</si>
  <si>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</si>
  <si>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</si>
  <si>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</si>
  <si>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</si>
  <si>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</si>
  <si>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</si>
  <si>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</si>
  <si>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</si>
  <si>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</si>
  <si>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</si>
  <si>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</si>
  <si>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</si>
  <si>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</si>
  <si>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</si>
  <si>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</si>
  <si>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</si>
  <si>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</si>
  <si>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</si>
  <si>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</si>
  <si>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</si>
  <si>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</si>
  <si>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</si>
  <si>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</si>
  <si>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</si>
  <si>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</si>
  <si>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</si>
  <si>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</si>
  <si>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</si>
  <si>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</si>
  <si>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</si>
  <si>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</si>
  <si>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</si>
  <si>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</si>
  <si>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</si>
  <si>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</si>
  <si>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</si>
  <si>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</si>
  <si>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</si>
  <si>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</si>
  <si>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</si>
  <si>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</si>
  <si>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</si>
  <si>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</si>
  <si>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</si>
  <si>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</si>
  <si>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</si>
  <si>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</si>
  <si>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</si>
  <si>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</si>
  <si>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</si>
  <si>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</si>
  <si>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</si>
  <si>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</si>
  <si>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</si>
  <si>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</si>
  <si>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</si>
  <si>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</si>
  <si>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</si>
  <si>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</si>
  <si>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</si>
  <si>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</si>
  <si>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</si>
  <si>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</si>
  <si>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</si>
  <si>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</si>
  <si>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</si>
  <si>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</si>
  <si>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</si>
  <si>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</si>
  <si>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</si>
  <si>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</si>
  <si>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</si>
  <si>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</si>
  <si>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</si>
  <si>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</si>
  <si>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</si>
  <si>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</si>
  <si>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</si>
  <si>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</si>
  <si>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</si>
  <si>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</si>
  <si>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</si>
  <si>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</si>
  <si>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</si>
  <si>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</si>
  <si>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</si>
  <si>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</si>
  <si>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</si>
  <si>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</si>
  <si>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</si>
  <si>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</si>
  <si>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</si>
  <si>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</si>
  <si>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</si>
  <si>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</si>
  <si>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</si>
  <si>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</si>
  <si>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</si>
  <si>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</si>
  <si>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</si>
  <si>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</si>
  <si>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</si>
  <si>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</si>
  <si>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</si>
  <si>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</si>
  <si>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</si>
  <si>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</si>
  <si>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</si>
  <si>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</si>
  <si>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</si>
  <si>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</si>
  <si>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</si>
  <si>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</si>
  <si>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</si>
  <si>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</si>
  <si>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</si>
  <si>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</si>
  <si>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</si>
  <si>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</si>
  <si>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</si>
  <si>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</si>
  <si>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</si>
  <si>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</si>
  <si>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</si>
  <si>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</si>
  <si>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</si>
  <si>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</si>
  <si>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</si>
  <si>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</si>
  <si>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</si>
  <si>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</si>
  <si>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</si>
  <si>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</si>
  <si>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</si>
  <si>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</si>
  <si>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</si>
  <si>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</si>
  <si>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</si>
  <si>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</si>
  <si>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</si>
  <si>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</si>
  <si>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</si>
  <si>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</si>
  <si>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</si>
  <si>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</si>
  <si>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</si>
  <si>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</si>
  <si>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</si>
  <si>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</si>
  <si>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</si>
  <si>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</si>
  <si>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</si>
  <si>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</si>
  <si>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</si>
  <si>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</si>
  <si>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</si>
  <si>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</si>
  <si>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</si>
  <si>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</si>
  <si>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</si>
  <si>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</si>
  <si>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</si>
  <si>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</si>
  <si>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</si>
  <si>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</si>
  <si>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</si>
  <si>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</si>
  <si>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</si>
  <si>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</si>
  <si>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</si>
  <si>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</si>
  <si>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</si>
  <si>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</si>
  <si>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</si>
  <si>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</si>
  <si>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</si>
  <si>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</si>
  <si>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</si>
  <si>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</si>
  <si>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</si>
  <si>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</si>
  <si>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</si>
  <si>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</si>
  <si>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</si>
  <si>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</si>
  <si>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</si>
  <si>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</si>
  <si>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</si>
  <si>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</si>
  <si>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</si>
  <si>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</si>
  <si>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</si>
  <si>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</si>
  <si>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</si>
  <si>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</si>
  <si>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</si>
  <si>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</si>
  <si>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</si>
  <si>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</si>
  <si>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</si>
  <si>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</si>
  <si>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</si>
  <si>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</si>
  <si>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</si>
  <si>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</si>
  <si>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</si>
  <si>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</si>
  <si>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</si>
  <si>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</si>
  <si>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</si>
  <si>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</si>
  <si>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</si>
  <si>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</si>
  <si>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</si>
  <si>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</si>
  <si>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</si>
  <si>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</si>
  <si>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</si>
  <si>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</si>
  <si>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</si>
  <si>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</si>
  <si>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</si>
  <si>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</si>
  <si>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</si>
  <si>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</si>
  <si>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</si>
  <si>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</si>
  <si>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</si>
  <si>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</si>
  <si>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</si>
  <si>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</si>
  <si>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</si>
  <si>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</si>
  <si>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</si>
  <si>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</si>
  <si>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</si>
  <si>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</si>
  <si>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</si>
  <si>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</si>
  <si>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</si>
  <si>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</si>
  <si>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</si>
  <si>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</si>
  <si>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</si>
  <si>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</si>
  <si>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</si>
  <si>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</si>
  <si>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</si>
  <si>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</si>
  <si>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</si>
  <si>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</si>
  <si>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</si>
  <si>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</si>
  <si>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</si>
  <si>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</si>
  <si>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</si>
  <si>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</si>
  <si>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</si>
  <si>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</si>
  <si>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</si>
  <si>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</si>
  <si>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</si>
  <si>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</si>
  <si>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</si>
  <si>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</si>
  <si>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</si>
  <si>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</si>
  <si>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</si>
  <si>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</si>
  <si>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</si>
  <si>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</si>
  <si>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</si>
  <si>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</si>
  <si>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</si>
  <si>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</si>
  <si>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</si>
  <si>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</si>
  <si>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</si>
  <si>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</si>
  <si>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</si>
  <si>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</si>
  <si>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</si>
  <si>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</si>
  <si>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</si>
  <si>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</si>
  <si>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</si>
  <si>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</si>
  <si>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</si>
  <si>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</si>
  <si>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</si>
  <si>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</si>
  <si>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</si>
  <si>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</si>
  <si>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</si>
  <si>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</si>
  <si>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</si>
  <si>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</si>
  <si>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</si>
  <si>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</si>
  <si>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</si>
  <si>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</si>
  <si>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</si>
  <si>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</si>
  <si>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</si>
  <si>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</si>
  <si>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</si>
  <si>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</si>
  <si>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</si>
  <si>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</si>
  <si>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</si>
  <si>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</si>
  <si>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</si>
  <si>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</si>
  <si>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</si>
  <si>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</si>
  <si>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</si>
  <si>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</si>
  <si>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</si>
  <si>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</si>
  <si>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</si>
  <si>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</si>
  <si>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</si>
  <si>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</si>
  <si>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</si>
  <si>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</si>
  <si>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</si>
  <si>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</si>
  <si>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</si>
  <si>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</si>
  <si>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</si>
  <si>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</si>
  <si>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</si>
  <si>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</si>
  <si>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</si>
  <si>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</si>
  <si>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</si>
  <si>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</si>
  <si>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</si>
  <si>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</si>
  <si>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</si>
  <si>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</si>
  <si>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</si>
  <si>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</si>
  <si>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</si>
  <si>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</si>
  <si>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</si>
  <si>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</si>
  <si>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</si>
  <si>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</si>
  <si>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</si>
  <si>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</si>
  <si>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</si>
  <si>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</si>
  <si>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</si>
  <si>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</si>
  <si>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</si>
  <si>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</si>
  <si>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</si>
  <si>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</si>
  <si>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</si>
  <si>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</si>
  <si>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</si>
  <si>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</si>
  <si>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</si>
  <si>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</si>
  <si>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</si>
  <si>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</si>
  <si>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</si>
  <si>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</si>
  <si>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</si>
  <si>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</si>
  <si>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</si>
  <si>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</si>
  <si>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</si>
  <si>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</si>
  <si>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</si>
  <si>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</si>
  <si>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</si>
  <si>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</si>
  <si>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</si>
  <si>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</si>
  <si>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</si>
  <si>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</si>
  <si>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</si>
  <si>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</si>
  <si>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</si>
  <si>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</si>
  <si>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</si>
  <si>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</si>
  <si>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</si>
  <si>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</si>
  <si>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</si>
  <si>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</si>
  <si>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</si>
  <si>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</si>
  <si>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</si>
  <si>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</si>
  <si>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</si>
  <si>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</si>
  <si>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</si>
  <si>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</si>
  <si>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</si>
  <si>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</si>
  <si>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</si>
  <si>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</si>
  <si>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</si>
  <si>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</si>
  <si>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</si>
  <si>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</si>
  <si>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</si>
  <si>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</si>
  <si>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</si>
  <si>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</si>
  <si>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</si>
  <si>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</si>
  <si>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</si>
  <si>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</si>
  <si>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</si>
  <si>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</si>
  <si>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</si>
  <si>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</si>
  <si>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</si>
  <si>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</si>
  <si>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</si>
  <si>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</si>
  <si>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</si>
  <si>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</si>
  <si>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</si>
  <si>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</si>
  <si>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</si>
  <si>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</si>
  <si>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</si>
  <si>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</si>
  <si>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</si>
  <si>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</si>
  <si>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</si>
  <si>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</si>
  <si>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</si>
  <si>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</si>
  <si>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</si>
  <si>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</si>
  <si>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</si>
  <si>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</si>
  <si>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</si>
  <si>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</si>
  <si>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</si>
  <si>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</si>
  <si>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</si>
  <si>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</si>
  <si>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</si>
  <si>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</si>
  <si>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</si>
  <si>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</si>
  <si>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</si>
  <si>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</si>
  <si>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</si>
  <si>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</si>
  <si>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</si>
  <si>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</si>
  <si>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</si>
  <si>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</si>
  <si>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</si>
  <si>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</si>
  <si>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</si>
  <si>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</si>
  <si>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</si>
  <si>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</si>
  <si>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</si>
  <si>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</si>
  <si>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</si>
  <si>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</si>
  <si>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</si>
  <si>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</si>
  <si>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</si>
  <si>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</si>
  <si>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</si>
  <si>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</si>
  <si>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</si>
  <si>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</si>
  <si>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</si>
  <si>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</si>
  <si>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</si>
  <si>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</si>
  <si>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</si>
  <si>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</si>
  <si>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</si>
  <si>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</si>
  <si>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</si>
  <si>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</si>
  <si>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</si>
  <si>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</si>
  <si>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</si>
  <si>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</si>
  <si>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</si>
  <si>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</si>
  <si>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</si>
  <si>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</si>
  <si>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</si>
  <si>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</si>
  <si>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</si>
  <si>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</si>
  <si>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</si>
  <si>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</si>
  <si>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</si>
  <si>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</si>
  <si>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</si>
  <si>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</si>
  <si>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</si>
  <si>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</si>
  <si>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</si>
  <si>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</si>
  <si>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</si>
  <si>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</si>
  <si>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</si>
  <si>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</si>
  <si>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</si>
  <si>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</si>
  <si>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</si>
  <si>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</si>
  <si>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</si>
  <si>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</si>
  <si>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</si>
  <si>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</si>
  <si>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</si>
  <si>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</si>
  <si>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</si>
  <si>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</si>
  <si>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</si>
  <si>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</si>
  <si>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</si>
  <si>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</si>
  <si>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</si>
  <si>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</si>
  <si>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</si>
  <si>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</si>
  <si>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</si>
  <si>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</si>
  <si>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</si>
  <si>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</si>
  <si>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</si>
  <si>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</si>
  <si>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</si>
  <si>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</si>
  <si>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</si>
  <si>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</si>
  <si>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</si>
  <si>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</si>
  <si>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</si>
  <si>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</si>
  <si>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</si>
  <si>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</si>
  <si>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</si>
  <si>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</si>
  <si>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</si>
  <si>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</si>
  <si>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</si>
  <si>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</si>
  <si>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</si>
  <si>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</si>
  <si>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</si>
  <si>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</si>
  <si>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</si>
  <si>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</si>
  <si>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</si>
  <si>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</si>
  <si>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</si>
  <si>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</si>
  <si>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</si>
  <si>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</si>
  <si>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</si>
  <si>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</si>
  <si>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</si>
  <si>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</si>
  <si>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</si>
  <si>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</si>
  <si>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</si>
  <si>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</si>
  <si>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</si>
  <si>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</si>
  <si>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</si>
  <si>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</si>
  <si>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</si>
  <si>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</si>
  <si>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</si>
  <si>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</si>
  <si>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</si>
  <si>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</si>
  <si>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</si>
  <si>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</si>
  <si>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</si>
  <si>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</si>
  <si>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</si>
  <si>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</si>
  <si>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</si>
  <si>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</si>
  <si>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</si>
  <si>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</si>
  <si>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</si>
  <si>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</si>
  <si>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</si>
  <si>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</si>
  <si>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</si>
  <si>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</si>
  <si>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</si>
  <si>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</si>
  <si>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</si>
  <si>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</si>
  <si>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</si>
  <si>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</si>
  <si>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</si>
  <si>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</si>
  <si>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</si>
  <si>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</si>
  <si>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</si>
  <si>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</si>
  <si>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</si>
  <si>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</si>
  <si>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</si>
  <si>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</si>
  <si>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</si>
  <si>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</si>
  <si>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</si>
  <si>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</si>
  <si>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</si>
  <si>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</si>
  <si>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</si>
  <si>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</si>
  <si>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</si>
  <si>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</si>
  <si>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</si>
  <si>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</si>
  <si>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</si>
  <si>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</si>
  <si>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</si>
  <si>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</si>
  <si>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</si>
  <si>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</si>
  <si>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</si>
  <si>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</si>
  <si>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</si>
  <si>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</si>
  <si>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</si>
  <si>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</si>
  <si>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</si>
  <si>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</si>
  <si>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</si>
  <si>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</si>
  <si>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</si>
  <si>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</si>
  <si>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</si>
  <si>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</si>
  <si>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</si>
  <si>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</si>
  <si>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</si>
  <si>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</si>
  <si>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</si>
  <si>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</si>
  <si>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</si>
  <si>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</si>
  <si>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</si>
  <si>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</si>
  <si>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</si>
  <si>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</si>
  <si>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</si>
  <si>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</si>
  <si>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</si>
  <si>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</si>
  <si>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</si>
  <si>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</si>
  <si>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</si>
  <si>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</si>
  <si>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</si>
  <si>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</si>
  <si>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</si>
  <si>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</si>
  <si>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</si>
  <si>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</si>
  <si>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</si>
  <si>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</si>
  <si>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</si>
  <si>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</si>
  <si>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</si>
  <si>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</si>
  <si>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</si>
  <si>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</si>
  <si>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</si>
  <si>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</si>
  <si>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</si>
  <si>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</si>
  <si>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</si>
  <si>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</si>
  <si>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</si>
  <si>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</si>
  <si>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</si>
  <si>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</si>
  <si>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</si>
  <si>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</si>
  <si>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</si>
  <si>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</si>
  <si>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</si>
  <si>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</si>
  <si>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</si>
  <si>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</si>
  <si>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</si>
  <si>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</si>
  <si>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</si>
  <si>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</si>
  <si>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</si>
  <si>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</si>
  <si>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</si>
  <si>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</si>
  <si>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</si>
  <si>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</si>
  <si>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</si>
  <si>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</si>
  <si>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</si>
  <si>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</si>
  <si>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</si>
  <si>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</si>
  <si>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</si>
  <si>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</si>
  <si>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</si>
  <si>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</si>
  <si>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</si>
  <si>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</si>
  <si>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</si>
  <si>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</si>
  <si>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</si>
  <si>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</si>
  <si>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</si>
  <si>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</si>
  <si>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</si>
  <si>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</si>
  <si>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</si>
  <si>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</si>
  <si>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</si>
  <si>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</si>
  <si>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</si>
  <si>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</si>
  <si>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</si>
  <si>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</si>
  <si>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</si>
  <si>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</si>
  <si>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</si>
  <si>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</si>
  <si>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</si>
  <si>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</si>
  <si>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</si>
  <si>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</si>
  <si>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</si>
  <si>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</si>
  <si>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</si>
  <si>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</si>
  <si>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</si>
  <si>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</si>
  <si>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</si>
  <si>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</si>
  <si>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</si>
  <si>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</si>
  <si>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</si>
  <si>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</si>
  <si>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</si>
  <si>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</si>
  <si>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</si>
  <si>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</si>
  <si>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</si>
  <si>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</si>
  <si>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</si>
  <si>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</si>
  <si>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</si>
  <si>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</si>
  <si>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</si>
  <si>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</si>
  <si>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</si>
  <si>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</si>
  <si>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</si>
  <si>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</si>
  <si>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</si>
  <si>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</si>
  <si>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</si>
  <si>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</si>
  <si>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</si>
  <si>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</si>
  <si>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</si>
  <si>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</si>
  <si>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</si>
  <si>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</si>
  <si>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</si>
  <si>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</si>
  <si>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</si>
  <si>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</si>
  <si>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</si>
  <si>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</si>
  <si>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</si>
  <si>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</si>
  <si>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</si>
  <si>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</si>
  <si>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</si>
  <si>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</si>
  <si>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</si>
  <si>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</si>
  <si>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</si>
  <si>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</si>
  <si>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</si>
  <si>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</si>
  <si>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</si>
  <si>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</si>
  <si>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</si>
  <si>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</si>
  <si>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</si>
  <si>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</si>
  <si>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</si>
  <si>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</si>
  <si>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</si>
  <si>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</si>
  <si>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</si>
  <si>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</si>
  <si>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</si>
  <si>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</si>
  <si>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</si>
  <si>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</si>
  <si>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</si>
  <si>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</si>
  <si>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</si>
  <si>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</si>
  <si>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</si>
  <si>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</si>
  <si>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</si>
  <si>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</si>
  <si>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</si>
  <si>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</si>
  <si>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</si>
  <si>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</si>
  <si>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</si>
  <si>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</si>
  <si>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</si>
  <si>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</si>
  <si>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</si>
  <si>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</si>
  <si>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</si>
  <si>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</si>
  <si>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</si>
  <si>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</si>
  <si>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</si>
  <si>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</si>
  <si>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</si>
  <si>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</si>
  <si>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</si>
  <si>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</si>
  <si>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</si>
  <si>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</si>
  <si>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</si>
  <si>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</si>
  <si>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</si>
  <si>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</si>
  <si>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</si>
  <si>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</si>
  <si>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</si>
  <si>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</si>
  <si>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</si>
  <si>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</si>
  <si>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</si>
  <si>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</si>
  <si>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</si>
  <si>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</si>
  <si>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</si>
  <si>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</si>
  <si>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</si>
  <si>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</si>
  <si>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</si>
  <si>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</si>
  <si>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</si>
  <si>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</si>
  <si>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</si>
  <si>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</si>
  <si>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</si>
  <si>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</si>
  <si>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</si>
  <si>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</si>
  <si>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</si>
  <si>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</si>
  <si>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</si>
  <si>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</si>
  <si>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</si>
  <si>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</si>
  <si>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</si>
  <si>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</si>
  <si>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</si>
  <si>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</si>
  <si>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</si>
  <si>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</si>
  <si>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</si>
  <si>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</si>
  <si>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</si>
  <si>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</si>
  <si>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</si>
  <si>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</si>
  <si>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</si>
  <si>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</si>
  <si>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</si>
  <si>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</si>
  <si>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</si>
  <si>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</si>
  <si>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</si>
  <si>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</si>
  <si>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</si>
  <si>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</si>
  <si>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</si>
  <si>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</si>
  <si>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</si>
  <si>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</si>
  <si>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</si>
  <si>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</si>
  <si>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</si>
  <si>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</si>
  <si>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</si>
  <si>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</si>
  <si>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</si>
  <si>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</si>
  <si>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</si>
  <si>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</si>
  <si>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</si>
  <si>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</si>
  <si>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</si>
  <si>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</si>
  <si>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</si>
  <si>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</si>
  <si>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</si>
  <si>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</si>
  <si>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</si>
  <si>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</si>
  <si>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</si>
  <si>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</si>
  <si>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</si>
  <si>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</si>
  <si>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</si>
  <si>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</si>
  <si>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</si>
  <si>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</si>
  <si>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</si>
  <si>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</si>
  <si>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</si>
  <si>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</si>
  <si>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</si>
  <si>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</si>
  <si>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</si>
  <si>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</si>
  <si>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</si>
  <si>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</si>
  <si>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</si>
  <si>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</si>
  <si>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</si>
  <si>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</si>
  <si>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</si>
  <si>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</si>
  <si>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</si>
  <si>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</si>
  <si>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</si>
  <si>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</si>
  <si>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</si>
  <si>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</si>
  <si>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</si>
  <si>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</si>
  <si>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</si>
  <si>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</si>
  <si>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</si>
  <si>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</si>
  <si>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</si>
  <si>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</si>
  <si>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</si>
  <si>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</si>
  <si>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</si>
  <si>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</si>
  <si>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</si>
  <si>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</si>
  <si>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</si>
  <si>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</si>
  <si>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</si>
  <si>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</si>
  <si>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</si>
  <si>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</si>
  <si>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</si>
  <si>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</si>
  <si>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</si>
  <si>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</si>
  <si>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</si>
  <si>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</si>
  <si>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</si>
  <si>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</si>
  <si>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</si>
  <si>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</si>
  <si>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</si>
  <si>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</si>
  <si>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</si>
  <si>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</si>
  <si>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</si>
  <si>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</si>
  <si>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</si>
  <si>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</si>
  <si>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</si>
  <si>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</si>
  <si>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</si>
  <si>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</si>
  <si>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</si>
  <si>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</si>
  <si>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</si>
  <si>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</si>
  <si>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</si>
  <si>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</si>
  <si>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</si>
  <si>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</si>
  <si>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</si>
  <si>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</si>
  <si>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</si>
  <si>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</si>
  <si>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</si>
  <si>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</si>
  <si>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</si>
  <si>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</si>
  <si>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</si>
  <si>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</si>
  <si>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</si>
  <si>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</si>
  <si>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</si>
  <si>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</si>
  <si>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</si>
  <si>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</si>
  <si>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</si>
  <si>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</si>
  <si>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</si>
  <si>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</si>
  <si>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</si>
  <si>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</si>
  <si>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</si>
  <si>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</si>
  <si>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</si>
  <si>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</si>
  <si>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</si>
  <si>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</si>
  <si>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</si>
  <si>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</si>
  <si>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</si>
  <si>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</si>
  <si>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</si>
  <si>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</si>
  <si>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</si>
  <si>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</si>
  <si>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</si>
  <si>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</si>
  <si>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</si>
  <si>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</si>
  <si>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</si>
  <si>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</si>
  <si>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</si>
  <si>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</si>
  <si>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</si>
  <si>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</si>
  <si>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</si>
  <si>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</si>
  <si>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</si>
  <si>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</si>
  <si>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</si>
  <si>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</si>
  <si>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</si>
  <si>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</si>
  <si>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</si>
  <si>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</si>
  <si>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</si>
  <si>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</si>
  <si>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</si>
  <si>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</si>
  <si>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</si>
  <si>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</si>
  <si>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</si>
  <si>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</si>
  <si>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</si>
  <si>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</si>
  <si>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</si>
  <si>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</si>
  <si>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</si>
  <si>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</si>
  <si>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</si>
  <si>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</si>
  <si>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</si>
  <si>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</si>
  <si>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</si>
  <si>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</si>
  <si>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</si>
  <si>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</si>
  <si>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</si>
  <si>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</si>
  <si>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</si>
  <si>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</si>
  <si>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</si>
  <si>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</si>
  <si>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</si>
  <si>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</si>
  <si>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</si>
  <si>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</si>
  <si>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</si>
  <si>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</si>
  <si>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</si>
  <si>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</si>
  <si>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</si>
  <si>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</si>
  <si>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</si>
  <si>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</si>
  <si>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</si>
  <si>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</si>
  <si>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</si>
  <si>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</si>
  <si>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</si>
  <si>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</si>
  <si>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</si>
  <si>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</si>
  <si>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</si>
  <si>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</si>
  <si>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</si>
  <si>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</si>
  <si>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</si>
  <si>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</si>
  <si>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</si>
  <si>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</si>
  <si>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</si>
  <si>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</si>
  <si>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</si>
  <si>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</si>
  <si>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</si>
  <si>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</si>
  <si>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</si>
  <si>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</si>
  <si>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</si>
  <si>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</si>
  <si>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</si>
  <si>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</si>
  <si>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</si>
  <si>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</si>
  <si>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</si>
  <si>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</si>
  <si>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</si>
  <si>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</si>
  <si>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</si>
  <si>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</si>
  <si>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</si>
  <si>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</si>
  <si>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</si>
  <si>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</si>
  <si>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</si>
  <si>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</si>
  <si>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</si>
  <si>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</si>
  <si>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</si>
  <si>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</si>
  <si>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</si>
  <si>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</si>
  <si>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</si>
  <si>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</si>
  <si>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</si>
  <si>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</si>
  <si>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</si>
  <si>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</si>
  <si>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</si>
  <si>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</si>
  <si>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</si>
  <si>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</si>
  <si>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</si>
  <si>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</si>
  <si>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</si>
  <si>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</si>
  <si>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</si>
  <si>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</si>
  <si>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</si>
  <si>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</si>
  <si>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</si>
  <si>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</si>
  <si>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</si>
  <si>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</si>
  <si>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</si>
  <si>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</si>
  <si>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</si>
  <si>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</si>
  <si>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</si>
  <si>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</si>
  <si>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</si>
  <si>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</si>
  <si>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</si>
  <si>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</si>
  <si>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</si>
  <si>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</si>
  <si>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</si>
  <si>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</si>
  <si>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</si>
  <si>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</si>
  <si>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</si>
  <si>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</si>
  <si>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</si>
  <si>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</si>
  <si>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</si>
  <si>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</si>
  <si>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</si>
  <si>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</si>
  <si>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</si>
  <si>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</si>
  <si>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</si>
  <si>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</si>
  <si>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</si>
  <si>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</si>
  <si>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</si>
  <si>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</si>
  <si>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</si>
  <si>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</si>
  <si>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</si>
  <si>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</si>
  <si>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</si>
  <si>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</si>
  <si>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</si>
  <si>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</si>
  <si>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</si>
  <si>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</si>
  <si>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</si>
  <si>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</si>
  <si>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</si>
  <si>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</si>
  <si>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</si>
  <si>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</si>
  <si>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</si>
  <si>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</si>
  <si>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</si>
  <si>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</si>
  <si>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</si>
  <si>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</si>
  <si>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</si>
  <si>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</si>
  <si>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</si>
  <si>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</si>
  <si>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</si>
  <si>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</si>
  <si>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</si>
  <si>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</si>
  <si>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</si>
  <si>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</si>
  <si>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</si>
  <si>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</si>
  <si>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</si>
  <si>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</si>
  <si>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</si>
  <si>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</si>
  <si>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</si>
  <si>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</si>
  <si>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</si>
  <si>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</si>
  <si>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</si>
  <si>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</si>
  <si>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</si>
  <si>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</si>
  <si>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</si>
  <si>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</si>
  <si>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</si>
  <si>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</si>
  <si>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</si>
  <si>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</si>
  <si>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</si>
  <si>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</si>
  <si>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</si>
  <si>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</si>
  <si>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</si>
  <si>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</si>
  <si>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</si>
  <si>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</si>
  <si>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</si>
  <si>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</si>
  <si>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</si>
  <si>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</si>
  <si>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</si>
  <si>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</si>
  <si>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</si>
  <si>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</si>
  <si>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</si>
  <si>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</si>
  <si>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</si>
  <si>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</si>
  <si>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</si>
  <si>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</si>
  <si>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</si>
  <si>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</si>
  <si>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</si>
  <si>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</si>
  <si>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</si>
  <si>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</si>
  <si>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</si>
  <si>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</si>
  <si>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</si>
  <si>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</si>
  <si>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</si>
  <si>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</si>
  <si>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</si>
  <si>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</si>
  <si>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</si>
  <si>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</si>
  <si>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</si>
  <si>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</si>
  <si>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</si>
  <si>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</si>
  <si>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</si>
  <si>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</si>
  <si>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</si>
  <si>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</si>
  <si>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</si>
  <si>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</si>
  <si>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</si>
  <si>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</si>
  <si>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</si>
  <si>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</si>
  <si>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</si>
  <si>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</si>
  <si>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</si>
  <si>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</si>
  <si>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</si>
  <si>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</si>
  <si>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</si>
  <si>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</si>
  <si>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</si>
  <si>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</si>
  <si>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</si>
  <si>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</si>
  <si>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</si>
  <si>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</si>
  <si>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</si>
  <si>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</si>
  <si>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</si>
  <si>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</si>
  <si>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</si>
  <si>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</si>
  <si>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</si>
  <si>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</si>
  <si>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</si>
  <si>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</si>
  <si>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</si>
  <si>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</si>
  <si>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</si>
  <si>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</si>
  <si>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</si>
  <si>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</si>
  <si>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</si>
  <si>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</si>
  <si>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</si>
  <si>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</si>
  <si>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</si>
  <si>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</si>
  <si>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</si>
  <si>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</si>
  <si>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</si>
  <si>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</si>
  <si>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</si>
  <si>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</si>
  <si>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</si>
  <si>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</si>
  <si>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</si>
  <si>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</si>
  <si>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</si>
  <si>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</si>
  <si>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</si>
  <si>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</si>
  <si>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</si>
  <si>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</si>
  <si>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</si>
  <si>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</si>
  <si>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</si>
  <si>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</si>
  <si>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</si>
  <si>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</si>
  <si>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</si>
  <si>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</si>
  <si>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</si>
  <si>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</si>
  <si>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</si>
  <si>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</si>
  <si>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</si>
  <si>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</si>
  <si>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</si>
  <si>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</si>
  <si>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</si>
  <si>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</si>
  <si>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</si>
  <si>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</si>
  <si>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</si>
  <si>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</si>
  <si>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</si>
  <si>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</si>
  <si>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</si>
  <si>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</si>
  <si>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</si>
  <si>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</si>
  <si>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</si>
  <si>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</si>
  <si>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</si>
  <si>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</si>
  <si>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</si>
  <si>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</si>
  <si>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</si>
  <si>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</si>
  <si>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</si>
  <si>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</si>
  <si>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</si>
  <si>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</si>
  <si>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</si>
  <si>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</si>
  <si>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</si>
  <si>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</si>
  <si>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</si>
  <si>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</si>
  <si>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</si>
  <si>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</si>
  <si>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</si>
  <si>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</si>
  <si>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</si>
  <si>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</si>
  <si>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</si>
  <si>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</si>
  <si>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</si>
  <si>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</si>
  <si>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</si>
  <si>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</si>
  <si>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</si>
  <si>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</si>
  <si>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</si>
  <si>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</si>
  <si>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</si>
  <si>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</si>
  <si>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</si>
  <si>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</si>
  <si>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</si>
  <si>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</si>
  <si>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</si>
  <si>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</si>
  <si>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</si>
  <si>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</si>
  <si>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</si>
  <si>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</si>
  <si>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</si>
  <si>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</si>
  <si>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</si>
  <si>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</si>
  <si>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</si>
  <si>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</si>
  <si>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</si>
  <si>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</si>
  <si>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</si>
  <si>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</si>
  <si>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</si>
  <si>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</si>
  <si>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</si>
  <si>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</si>
  <si>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</si>
  <si>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</si>
  <si>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</si>
  <si>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</si>
  <si>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</si>
  <si>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</si>
  <si>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</si>
  <si>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</si>
  <si>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</si>
  <si>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</si>
  <si>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</si>
  <si>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</si>
  <si>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</si>
  <si>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</si>
  <si>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</si>
  <si>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</si>
  <si>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</si>
  <si>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</si>
  <si>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</si>
  <si>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</si>
  <si>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</si>
  <si>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</si>
  <si>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</si>
  <si>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</si>
  <si>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</si>
  <si>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</si>
  <si>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</si>
  <si>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</si>
  <si>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</si>
  <si>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</si>
  <si>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</si>
  <si>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</si>
  <si>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</si>
  <si>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</si>
  <si>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</si>
  <si>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</si>
  <si>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</si>
  <si>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</si>
  <si>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</si>
  <si>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</si>
  <si>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</si>
  <si>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</si>
  <si>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</si>
  <si>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</si>
  <si>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</si>
  <si>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</si>
  <si>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</si>
  <si>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</si>
  <si>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</si>
  <si>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</si>
  <si>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</si>
  <si>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</si>
  <si>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</si>
  <si>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</si>
  <si>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</si>
  <si>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</si>
  <si>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</si>
  <si>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</si>
  <si>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</si>
  <si>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</si>
  <si>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</si>
  <si>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</si>
  <si>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</si>
  <si>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</si>
  <si>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</si>
  <si>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</si>
  <si>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</si>
  <si>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</si>
  <si>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</si>
  <si>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</si>
  <si>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</si>
  <si>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</si>
  <si>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</si>
  <si>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</si>
  <si>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</si>
  <si>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</si>
  <si>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</si>
  <si>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</si>
  <si>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</si>
  <si>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</si>
  <si>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</si>
  <si>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</si>
  <si>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</si>
  <si>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</si>
  <si>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</si>
  <si>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</si>
  <si>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</si>
  <si>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</si>
  <si>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</si>
  <si>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</si>
  <si>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</si>
  <si>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</si>
  <si>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</si>
  <si>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</si>
  <si>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</si>
  <si>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</si>
  <si>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</si>
  <si>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</si>
  <si>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</si>
  <si>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</si>
  <si>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</si>
  <si>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</si>
  <si>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</si>
  <si>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</si>
  <si>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</si>
  <si>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</si>
  <si>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</si>
  <si>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</si>
  <si>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</si>
  <si>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</si>
  <si>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</si>
  <si>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</si>
  <si>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</si>
  <si>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</si>
  <si>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</si>
  <si>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</si>
  <si>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</si>
  <si>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</si>
  <si>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</si>
  <si>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</si>
  <si>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</si>
  <si>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</si>
  <si>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</si>
  <si>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</si>
  <si>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</si>
  <si>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</si>
  <si>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</si>
  <si>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</si>
  <si>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</si>
  <si>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</si>
  <si>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</si>
  <si>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</si>
  <si>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</si>
  <si>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</si>
  <si>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</si>
  <si>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</si>
  <si>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</si>
  <si>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</si>
  <si>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</si>
  <si>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</si>
  <si>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</si>
  <si>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</si>
  <si>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</si>
  <si>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</si>
  <si>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</si>
  <si>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</si>
  <si>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</si>
  <si>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</si>
  <si>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</si>
  <si>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</si>
  <si>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</si>
  <si>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</si>
  <si>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</si>
  <si>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</si>
  <si>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</si>
  <si>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</si>
  <si>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</si>
  <si>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</si>
  <si>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</si>
  <si>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</si>
  <si>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</si>
  <si>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</si>
  <si>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</si>
  <si>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</si>
  <si>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</si>
  <si>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</si>
  <si>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</si>
  <si>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</si>
  <si>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</si>
  <si>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</si>
  <si>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</si>
  <si>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</si>
  <si>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</si>
  <si>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</si>
  <si>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</si>
  <si>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</si>
  <si>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</si>
  <si>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</si>
  <si>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</si>
  <si>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</si>
  <si>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</si>
  <si>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</si>
  <si>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</si>
  <si>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</si>
  <si>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</si>
  <si>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</si>
  <si>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</si>
  <si>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</si>
  <si>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</si>
  <si>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</si>
  <si>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</si>
  <si>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</si>
  <si>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</si>
  <si>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</si>
  <si>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</si>
  <si>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</si>
  <si>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</si>
  <si>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</si>
  <si>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</si>
  <si>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</si>
  <si>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</si>
  <si>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</si>
  <si>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</si>
  <si>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</si>
  <si>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</si>
  <si>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</si>
  <si>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</si>
  <si>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</si>
  <si>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</si>
  <si>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</si>
  <si>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</si>
  <si>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</si>
  <si>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</si>
  <si>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</si>
  <si>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</si>
  <si>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</si>
  <si>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</si>
  <si>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</si>
  <si>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</si>
  <si>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</si>
  <si>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</si>
  <si>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</si>
  <si>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</si>
  <si>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</si>
  <si>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</si>
  <si>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</si>
  <si>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</si>
  <si>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</si>
  <si>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</si>
  <si>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</si>
  <si>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</si>
  <si>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</si>
  <si>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</si>
  <si>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</si>
  <si>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</si>
  <si>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</si>
  <si>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</si>
  <si>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</si>
  <si>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</si>
  <si>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</si>
  <si>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</si>
  <si>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</si>
  <si>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</si>
  <si>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</si>
  <si>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</si>
  <si>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</si>
  <si>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</si>
  <si>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</si>
  <si>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</si>
  <si>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</si>
  <si>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</si>
  <si>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</si>
  <si>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</si>
  <si>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</si>
  <si>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</si>
  <si>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</si>
  <si>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</si>
  <si>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</si>
  <si>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</si>
  <si>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</si>
  <si>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</si>
  <si>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</si>
  <si>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</si>
  <si>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</si>
  <si>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</si>
  <si>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</si>
  <si>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</si>
  <si>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</si>
  <si>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</si>
  <si>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</si>
  <si>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</si>
  <si>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</si>
  <si>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</si>
  <si>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</si>
  <si>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</si>
  <si>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</si>
  <si>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</si>
  <si>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</si>
  <si>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</si>
  <si>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</si>
  <si>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</si>
  <si>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</si>
  <si>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</si>
  <si>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</si>
  <si>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</si>
  <si>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</si>
  <si>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</si>
  <si>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</si>
  <si>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</si>
  <si>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</si>
  <si>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</si>
  <si>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</si>
  <si>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</si>
  <si>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</si>
  <si>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</si>
  <si>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</si>
  <si>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</si>
  <si>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</si>
  <si>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</si>
  <si>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</si>
  <si>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</si>
  <si>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</si>
  <si>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</si>
  <si>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</si>
  <si>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</si>
  <si>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</si>
  <si>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</si>
  <si>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</si>
  <si>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</si>
  <si>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</si>
  <si>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</si>
  <si>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</si>
  <si>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</si>
  <si>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</si>
  <si>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</si>
  <si>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</si>
  <si>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</si>
  <si>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</si>
  <si>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</si>
  <si>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</si>
  <si>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</si>
  <si>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</si>
  <si>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</si>
  <si>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</si>
  <si>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</si>
  <si>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</si>
  <si>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</si>
  <si>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</si>
  <si>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</si>
  <si>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</si>
  <si>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</si>
  <si>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</si>
  <si>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</si>
  <si>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</si>
  <si>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</si>
  <si>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</si>
  <si>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</si>
  <si>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</si>
  <si>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</si>
  <si>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</si>
  <si>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</si>
  <si>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</si>
  <si>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</si>
  <si>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</si>
  <si>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</si>
  <si>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</si>
  <si>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</si>
  <si>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</si>
  <si>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</si>
  <si>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</si>
  <si>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</si>
  <si>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</si>
  <si>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</si>
  <si>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</si>
  <si>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</si>
  <si>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</si>
  <si>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</si>
  <si>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</si>
  <si>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</si>
  <si>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</si>
  <si>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</si>
  <si>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</si>
  <si>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</si>
  <si>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</si>
  <si>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</si>
  <si>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</si>
  <si>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</si>
  <si>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</si>
  <si>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</si>
  <si>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</si>
  <si>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</si>
  <si>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</si>
  <si>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</si>
  <si>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</si>
  <si>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</si>
  <si>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</si>
  <si>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</si>
  <si>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</si>
  <si>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</si>
  <si>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</si>
  <si>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</si>
  <si>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</si>
  <si>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</si>
  <si>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</si>
  <si>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</si>
  <si>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</si>
  <si>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</si>
  <si>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</si>
  <si>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</si>
  <si>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</si>
  <si>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</si>
  <si>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</si>
  <si>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</si>
  <si>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</si>
  <si>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</si>
  <si>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</si>
  <si>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</si>
  <si>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</si>
  <si>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</si>
  <si>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</si>
  <si>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</si>
  <si>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</si>
  <si>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</si>
  <si>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</si>
  <si>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</si>
  <si>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</si>
  <si>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</si>
  <si>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</si>
  <si>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</si>
  <si>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</si>
  <si>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</si>
  <si>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</si>
  <si>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</si>
  <si>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</si>
  <si>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</si>
  <si>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</si>
  <si>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</si>
  <si>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</si>
  <si>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</si>
  <si>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</si>
  <si>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</si>
  <si>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</si>
  <si>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</si>
  <si>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</si>
  <si>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</si>
  <si>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</si>
  <si>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</si>
  <si>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</si>
  <si>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</si>
  <si>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</si>
  <si>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</si>
  <si>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</si>
  <si>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</si>
  <si>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</si>
  <si>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</si>
  <si>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</si>
  <si>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</si>
  <si>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</si>
  <si>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</si>
  <si>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</si>
  <si>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</si>
  <si>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</si>
  <si>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</si>
  <si>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</si>
  <si>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</si>
  <si>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</si>
  <si>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</si>
  <si>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</si>
  <si>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</si>
  <si>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</si>
  <si>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</si>
  <si>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</si>
  <si>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</si>
  <si>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</si>
  <si>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</si>
  <si>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</si>
  <si>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</si>
  <si>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</si>
  <si>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</si>
  <si>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</si>
  <si>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</si>
  <si>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</si>
  <si>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</si>
  <si>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</si>
  <si>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</si>
  <si>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</si>
  <si>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</si>
  <si>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</si>
  <si>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</si>
  <si>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</si>
  <si>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</si>
  <si>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</si>
  <si>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</si>
  <si>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</si>
  <si>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</si>
  <si>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</si>
  <si>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</si>
  <si>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</si>
  <si>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</si>
  <si>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</si>
  <si>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</si>
  <si>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</si>
  <si>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</si>
  <si>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</si>
  <si>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</si>
  <si>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</si>
  <si>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</si>
  <si>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</si>
  <si>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</si>
  <si>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</si>
  <si>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</si>
  <si>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</si>
  <si>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</si>
  <si>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</si>
  <si>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</si>
  <si>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</si>
  <si>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</si>
  <si>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</si>
  <si>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</si>
  <si>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</si>
  <si>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</si>
  <si>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</si>
  <si>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</si>
  <si>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</si>
  <si>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</si>
  <si>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</si>
  <si>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</si>
  <si>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</si>
  <si>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</si>
  <si>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</si>
  <si>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</si>
  <si>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</si>
  <si>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</si>
  <si>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</si>
  <si>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</si>
  <si>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</si>
  <si>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</si>
  <si>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</si>
  <si>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</si>
  <si>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</si>
  <si>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</si>
  <si>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</si>
  <si>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</si>
  <si>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</si>
  <si>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</si>
  <si>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</si>
  <si>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</si>
  <si>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</si>
  <si>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</si>
  <si>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</si>
  <si>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</si>
  <si>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</si>
  <si>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</si>
  <si>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</si>
  <si>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</si>
  <si>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</si>
  <si>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</si>
  <si>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</si>
  <si>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</si>
  <si>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</si>
  <si>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</si>
  <si>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</si>
  <si>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</si>
  <si>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</si>
  <si>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</si>
  <si>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</si>
  <si>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</si>
  <si>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</si>
  <si>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</si>
  <si>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</si>
  <si>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</si>
  <si>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</si>
  <si>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</si>
  <si>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</si>
  <si>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</si>
  <si>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</si>
  <si>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</si>
  <si>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</si>
  <si>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</si>
  <si>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</si>
  <si>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</si>
  <si>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</si>
  <si>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</si>
  <si>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</si>
  <si>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</si>
  <si>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</si>
  <si>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</si>
  <si>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</si>
  <si>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</si>
  <si>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</si>
  <si>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</si>
  <si>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</si>
  <si>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</si>
  <si>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</si>
  <si>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</si>
  <si>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</si>
  <si>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</si>
  <si>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</si>
  <si>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</si>
  <si>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</si>
  <si>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</si>
  <si>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</si>
  <si>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</si>
  <si>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</si>
  <si>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</si>
  <si>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</si>
  <si>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</si>
  <si>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</si>
  <si>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</si>
  <si>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</si>
  <si>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</si>
  <si>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</si>
  <si>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</si>
  <si>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</si>
  <si>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</si>
  <si>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</si>
  <si>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</si>
  <si>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</si>
  <si>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</si>
  <si>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</si>
  <si>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</si>
  <si>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</si>
  <si>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</si>
  <si>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</si>
  <si>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</si>
  <si>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</si>
  <si>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</si>
  <si>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</si>
  <si>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</si>
  <si>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</si>
  <si>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</si>
  <si>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</si>
  <si>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</si>
  <si>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</si>
  <si>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</si>
  <si>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</si>
  <si>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</si>
  <si>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</si>
  <si>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</si>
  <si>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</si>
  <si>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</si>
  <si>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</si>
  <si>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</si>
  <si>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</si>
  <si>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</si>
  <si>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</si>
  <si>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</si>
  <si>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</si>
  <si>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</si>
  <si>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</si>
  <si>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</si>
  <si>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</si>
  <si>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</si>
  <si>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</si>
  <si>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</si>
  <si>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</si>
  <si>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</si>
  <si>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</si>
  <si>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</si>
  <si>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</si>
  <si>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</si>
  <si>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</si>
  <si>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</si>
  <si>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</si>
  <si>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</si>
  <si>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</si>
  <si>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</si>
  <si>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</si>
  <si>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</si>
  <si>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</si>
  <si>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</si>
  <si>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</si>
  <si>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</si>
  <si>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</si>
  <si>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</si>
  <si>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</si>
  <si>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</si>
  <si>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</si>
  <si>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</si>
  <si>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</si>
  <si>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</si>
  <si>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</si>
  <si>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</si>
  <si>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</si>
  <si>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</si>
  <si>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</si>
  <si>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</si>
  <si>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</si>
  <si>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</si>
  <si>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</si>
  <si>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</si>
  <si>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</si>
  <si>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</si>
  <si>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</si>
  <si>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</si>
  <si>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</si>
  <si>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</si>
  <si>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</si>
  <si>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</si>
  <si>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</si>
  <si>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</si>
  <si>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</si>
  <si>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</si>
  <si>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</si>
  <si>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</si>
  <si>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</si>
  <si>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</si>
  <si>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</si>
  <si>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</si>
  <si>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</si>
  <si>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</si>
  <si>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</si>
  <si>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</si>
  <si>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</si>
  <si>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</si>
  <si>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</si>
  <si>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</si>
  <si>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</si>
  <si>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</si>
  <si>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</si>
  <si>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</si>
  <si>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</si>
  <si>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</si>
  <si>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</si>
  <si>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</si>
  <si>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</si>
  <si>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</si>
  <si>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</si>
  <si>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</si>
  <si>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</si>
  <si>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</si>
  <si>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</si>
  <si>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</si>
  <si>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</si>
  <si>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</si>
  <si>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</si>
  <si>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</si>
  <si>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</si>
  <si>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</si>
  <si>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</si>
  <si>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</si>
  <si>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</si>
  <si>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</si>
  <si>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</si>
  <si>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</si>
  <si>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</si>
  <si>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</si>
  <si>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</si>
  <si>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</si>
  <si>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</si>
  <si>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</si>
  <si>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</si>
  <si>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</si>
  <si>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</si>
  <si>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</si>
  <si>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</si>
  <si>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</si>
  <si>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</si>
  <si>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</si>
  <si>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</si>
  <si>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</si>
  <si>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</si>
  <si>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</si>
  <si>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</si>
  <si>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</si>
  <si>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</si>
  <si>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</si>
  <si>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</si>
  <si>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</si>
  <si>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</si>
  <si>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</si>
  <si>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</si>
  <si>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</si>
  <si>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</si>
  <si>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</si>
  <si>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</si>
  <si>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</si>
  <si>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</si>
  <si>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</si>
  <si>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</si>
  <si>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</si>
  <si>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</si>
  <si>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</si>
  <si>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</si>
  <si>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</si>
  <si>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</si>
  <si>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</si>
  <si>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</si>
  <si>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</si>
  <si>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</si>
  <si>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</si>
  <si>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</si>
  <si>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</si>
  <si>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</si>
  <si>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</si>
  <si>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</si>
  <si>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</si>
  <si>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</si>
  <si>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</si>
  <si>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</si>
  <si>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</si>
  <si>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</si>
  <si>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</si>
  <si>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</si>
  <si>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</si>
  <si>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</si>
  <si>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</si>
  <si>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</si>
  <si>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</si>
  <si>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</si>
  <si>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</si>
  <si>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</si>
  <si>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</si>
  <si>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</si>
  <si>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</si>
  <si>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</si>
  <si>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</si>
  <si>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</si>
  <si>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</si>
  <si>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</si>
  <si>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</si>
  <si>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</si>
  <si>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</si>
  <si>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</si>
  <si>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</si>
  <si>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</si>
  <si>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</si>
  <si>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</si>
  <si>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</si>
  <si>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</si>
  <si>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</si>
  <si>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</si>
  <si>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</si>
  <si>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</si>
  <si>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</si>
  <si>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</si>
  <si>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</si>
  <si>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</si>
  <si>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</si>
  <si>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</si>
  <si>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</si>
  <si>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</si>
  <si>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</si>
  <si>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</si>
  <si>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</si>
  <si>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</si>
  <si>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</si>
  <si>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</si>
  <si>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</si>
  <si>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</si>
  <si>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</si>
  <si>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</si>
  <si>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</si>
  <si>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</si>
  <si>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</si>
  <si>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</si>
  <si>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</si>
  <si>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</si>
  <si>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</si>
  <si>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</si>
  <si>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</si>
  <si>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</si>
  <si>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</si>
  <si>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</si>
  <si>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</si>
  <si>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</si>
  <si>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</si>
  <si>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</si>
  <si>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</si>
  <si>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</si>
  <si>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</si>
  <si>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</si>
  <si>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</si>
  <si>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</si>
  <si>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</si>
  <si>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</si>
  <si>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</si>
  <si>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</si>
  <si>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</si>
  <si>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</si>
  <si>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</si>
  <si>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</si>
  <si>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</si>
  <si>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</si>
  <si>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</si>
  <si>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</si>
  <si>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</si>
  <si>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</si>
  <si>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</si>
  <si>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</si>
  <si>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</si>
  <si>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</si>
  <si>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</si>
  <si>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</si>
  <si>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</si>
  <si>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</si>
  <si>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</si>
  <si>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</si>
  <si>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</si>
  <si>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</si>
  <si>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</si>
  <si>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</si>
  <si>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</si>
  <si>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</si>
  <si>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</si>
  <si>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</si>
  <si>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</si>
  <si>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</si>
  <si>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</si>
  <si>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</si>
  <si>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</si>
  <si>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</si>
  <si>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</si>
  <si>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</si>
  <si>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</si>
  <si>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</si>
  <si>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</si>
  <si>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</si>
  <si>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</si>
  <si>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</si>
  <si>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</si>
  <si>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</si>
  <si>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</si>
  <si>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</si>
  <si>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</si>
  <si>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</si>
  <si>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</si>
  <si>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</si>
  <si>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</si>
  <si>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</si>
  <si>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</si>
  <si>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</si>
  <si>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</si>
  <si>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</si>
  <si>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</si>
  <si>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</si>
  <si>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</si>
  <si>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</si>
  <si>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</si>
  <si>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</si>
  <si>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</si>
  <si>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</si>
  <si>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</si>
  <si>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</si>
  <si>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</si>
  <si>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</si>
  <si>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</si>
  <si>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</si>
  <si>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</si>
  <si>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</si>
  <si>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</si>
  <si>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</si>
  <si>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</si>
  <si>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</si>
  <si>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</si>
  <si>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</si>
  <si>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</si>
  <si>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</si>
  <si>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</si>
  <si>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</si>
  <si>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</si>
  <si>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</si>
  <si>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</si>
  <si>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</si>
  <si>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</si>
  <si>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</si>
  <si>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</si>
  <si>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</si>
  <si>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</si>
  <si>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</si>
  <si>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</si>
  <si>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</si>
  <si>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</si>
  <si>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</si>
  <si>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</si>
  <si>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</si>
  <si>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</si>
  <si>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</si>
  <si>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</si>
  <si>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</si>
  <si>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</si>
  <si>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</si>
  <si>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</si>
  <si>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</si>
  <si>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</si>
  <si>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</si>
  <si>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</si>
  <si>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</si>
  <si>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</si>
  <si>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</si>
  <si>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</si>
  <si>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</si>
  <si>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</si>
  <si>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</si>
  <si>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</si>
  <si>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</si>
  <si>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</si>
  <si>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</si>
  <si>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</si>
  <si>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</si>
  <si>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</si>
  <si>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</si>
  <si>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</si>
  <si>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</si>
  <si>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</si>
  <si>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</si>
  <si>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</si>
  <si>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</si>
  <si>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</si>
  <si>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</si>
  <si>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</si>
  <si>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</si>
  <si>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</si>
  <si>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</si>
  <si>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</si>
  <si>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</si>
  <si>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</si>
  <si>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</si>
  <si>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</si>
  <si>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</si>
  <si>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</si>
  <si>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</si>
  <si>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</si>
  <si>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</si>
  <si>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</si>
  <si>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</si>
  <si>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</si>
  <si>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</si>
  <si>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</si>
  <si>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</si>
  <si>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</si>
  <si>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</si>
  <si>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</si>
  <si>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</si>
  <si>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</si>
  <si>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</si>
  <si>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</si>
  <si>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</si>
  <si>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</si>
  <si>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</si>
  <si>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</si>
  <si>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</si>
  <si>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</si>
  <si>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</si>
  <si>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</si>
  <si>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</si>
  <si>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</si>
  <si>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</si>
  <si>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</si>
  <si>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</si>
  <si>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</si>
  <si>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</si>
  <si>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</si>
  <si>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</si>
  <si>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</si>
  <si>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</si>
  <si>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</si>
  <si>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</si>
  <si>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</si>
  <si>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</si>
  <si>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</si>
  <si>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</si>
  <si>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</si>
  <si>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</si>
  <si>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</si>
  <si>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</si>
  <si>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</si>
  <si>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</si>
  <si>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</si>
  <si>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</si>
  <si>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</si>
  <si>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</si>
  <si>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</si>
  <si>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</si>
  <si>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</si>
  <si>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</si>
  <si>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</si>
  <si>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</si>
  <si>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</si>
  <si>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</si>
  <si>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</si>
  <si>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</si>
  <si>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</si>
  <si>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</si>
  <si>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</si>
  <si>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</si>
  <si>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</si>
  <si>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</si>
  <si>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</si>
  <si>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</si>
  <si>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</si>
  <si>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</si>
  <si>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</si>
  <si>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</si>
  <si>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</si>
  <si>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</si>
  <si>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</si>
  <si>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</si>
  <si>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</si>
  <si>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</si>
  <si>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</si>
  <si>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</si>
  <si>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</si>
  <si>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</si>
  <si>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</si>
  <si>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</si>
  <si>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</si>
  <si>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</si>
  <si>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</si>
  <si>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</si>
  <si>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</si>
  <si>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</si>
  <si>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</si>
  <si>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</si>
  <si>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</si>
  <si>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</si>
  <si>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</si>
  <si>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</si>
  <si>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</si>
  <si>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</si>
  <si>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</si>
  <si>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</si>
  <si>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</si>
  <si>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</si>
  <si>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</si>
  <si>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</si>
  <si>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</si>
  <si>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</si>
  <si>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</si>
  <si>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</si>
  <si>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</si>
  <si>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</si>
  <si>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</si>
  <si>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</si>
  <si>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</si>
  <si>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</si>
  <si>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</si>
  <si>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</si>
  <si>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</si>
  <si>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</si>
  <si>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</si>
  <si>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</si>
  <si>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</si>
  <si>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</si>
  <si>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</si>
  <si>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</si>
  <si>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</si>
  <si>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</si>
  <si>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</si>
  <si>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</si>
  <si>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</si>
  <si>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</si>
  <si>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</si>
  <si>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</si>
  <si>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</si>
  <si>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</si>
  <si>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</si>
  <si>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</si>
  <si>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</si>
  <si>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</si>
  <si>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</si>
  <si>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</si>
  <si>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</si>
  <si>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</si>
  <si>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</si>
  <si>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</si>
  <si>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</si>
  <si>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</si>
  <si>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</si>
  <si>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</si>
  <si>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</si>
  <si>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</si>
  <si>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</si>
  <si>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</si>
  <si>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</si>
  <si>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</si>
  <si>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</si>
  <si>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</si>
  <si>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</si>
  <si>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</si>
  <si>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</si>
  <si>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</si>
  <si>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</si>
  <si>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</si>
  <si>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</si>
  <si>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</si>
  <si>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</si>
  <si>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</si>
  <si>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</si>
  <si>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</si>
  <si>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</si>
  <si>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</si>
  <si>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</si>
  <si>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</si>
  <si>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</si>
  <si>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</si>
  <si>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</si>
  <si>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</si>
  <si>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</si>
  <si>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</si>
  <si>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</si>
  <si>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</si>
  <si>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</si>
  <si>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</si>
  <si>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</si>
  <si>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</si>
  <si>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</si>
  <si>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</si>
  <si>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</si>
  <si>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</si>
  <si>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</si>
  <si>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</si>
  <si>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</si>
  <si>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</si>
  <si>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</si>
  <si>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</si>
  <si>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</si>
  <si>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</si>
  <si>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</si>
  <si>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</si>
  <si>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</si>
  <si>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</si>
  <si>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</si>
  <si>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</si>
  <si>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</si>
  <si>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</si>
  <si>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</si>
  <si>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</si>
  <si>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</si>
  <si>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</si>
  <si>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</si>
  <si>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</si>
  <si>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</si>
  <si>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</si>
  <si>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</si>
  <si>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</si>
  <si>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</si>
  <si>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</si>
  <si>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</si>
  <si>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</si>
  <si>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</si>
  <si>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</si>
  <si>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</si>
  <si>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</si>
  <si>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</si>
  <si>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</si>
  <si>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</si>
  <si>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</si>
  <si>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</si>
  <si>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</si>
  <si>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</si>
  <si>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</si>
  <si>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</si>
  <si>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</si>
  <si>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</si>
  <si>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</si>
  <si>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</si>
  <si>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</si>
  <si>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</si>
  <si>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</si>
  <si>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</si>
  <si>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</si>
  <si>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</si>
  <si>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</si>
  <si>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</si>
  <si>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</si>
  <si>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</si>
  <si>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</si>
  <si>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</si>
  <si>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</si>
  <si>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</si>
  <si>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</si>
  <si>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</si>
  <si>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</si>
  <si>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</si>
  <si>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</si>
  <si>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</si>
  <si>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</si>
  <si>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</si>
  <si>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</si>
  <si>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</si>
  <si>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</si>
  <si>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</si>
  <si>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</si>
  <si>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</si>
  <si>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</si>
  <si>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</si>
  <si>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</si>
  <si>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</si>
  <si>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</si>
  <si>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</si>
  <si>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</si>
  <si>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</si>
  <si>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</si>
  <si>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</si>
  <si>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</si>
  <si>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</si>
  <si>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</si>
  <si>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</si>
  <si>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</si>
  <si>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</si>
  <si>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</si>
  <si>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</si>
  <si>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</si>
  <si>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</si>
  <si>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</si>
  <si>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</si>
  <si>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</si>
  <si>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</si>
  <si>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</si>
  <si>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</si>
  <si>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</si>
  <si>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</si>
  <si>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</si>
  <si>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</si>
  <si>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</si>
  <si>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</si>
  <si>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</si>
  <si>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</si>
  <si>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</si>
  <si>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</si>
  <si>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</si>
  <si>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</si>
  <si>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</si>
  <si>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</si>
  <si>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</si>
  <si>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</si>
  <si>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</si>
  <si>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</si>
  <si>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</si>
  <si>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</si>
  <si>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</si>
  <si>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</si>
  <si>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</si>
  <si>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</si>
  <si>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</si>
  <si>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</si>
  <si>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</si>
  <si>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</si>
  <si>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</si>
  <si>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</si>
  <si>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</si>
  <si>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</si>
  <si>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</si>
  <si>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</si>
  <si>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</si>
  <si>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</si>
  <si>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</si>
  <si>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</si>
  <si>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</si>
  <si>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</si>
  <si>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</si>
  <si>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</si>
  <si>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</si>
  <si>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</si>
  <si>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</si>
  <si>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</si>
  <si>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</si>
  <si>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</si>
  <si>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</si>
  <si>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</si>
  <si>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</si>
  <si>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</si>
  <si>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</si>
  <si>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</si>
  <si>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</si>
  <si>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</si>
  <si>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</si>
  <si>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</si>
  <si>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</si>
  <si>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</si>
  <si>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</si>
  <si>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</si>
  <si>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</si>
  <si>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</si>
  <si>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</si>
  <si>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</si>
  <si>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</si>
  <si>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</si>
  <si>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</si>
  <si>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</si>
  <si>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</si>
  <si>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</si>
  <si>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</si>
  <si>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</si>
  <si>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</si>
  <si>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</si>
  <si>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</si>
  <si>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</si>
  <si>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</si>
  <si>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</si>
  <si>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</si>
  <si>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</si>
  <si>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</si>
  <si>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</si>
  <si>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</si>
  <si>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</si>
  <si>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</si>
  <si>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</si>
  <si>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</si>
  <si>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</si>
  <si>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</si>
  <si>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</si>
  <si>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</si>
  <si>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</si>
  <si>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</si>
  <si>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</si>
  <si>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</si>
  <si>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</si>
  <si>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</si>
  <si>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</si>
  <si>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</si>
  <si>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</si>
  <si>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</si>
  <si>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</si>
  <si>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</si>
  <si>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</si>
  <si>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</si>
  <si>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</si>
  <si>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</si>
  <si>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</si>
  <si>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</si>
  <si>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</si>
  <si>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</si>
  <si>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</si>
  <si>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</si>
  <si>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</si>
  <si>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</si>
  <si>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</si>
  <si>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</si>
  <si>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</si>
  <si>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</si>
  <si>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</si>
  <si>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</si>
  <si>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</si>
  <si>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</si>
  <si>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</si>
  <si>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</si>
  <si>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</si>
  <si>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</si>
  <si>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</si>
  <si>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</si>
  <si>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</si>
  <si>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</si>
  <si>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</si>
  <si>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</si>
  <si>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</si>
  <si>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</si>
  <si>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</si>
  <si>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</si>
  <si>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</si>
  <si>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</si>
  <si>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</si>
  <si>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</si>
  <si>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</si>
  <si>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</si>
  <si>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</si>
  <si>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</si>
  <si>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</si>
  <si>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</si>
  <si>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</si>
  <si>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</si>
  <si>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</si>
  <si>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</si>
  <si>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</si>
  <si>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</si>
  <si>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</si>
  <si>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</si>
  <si>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</si>
  <si>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</si>
  <si>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</si>
  <si>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</si>
  <si>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</si>
  <si>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</si>
  <si>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</si>
  <si>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</si>
  <si>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</si>
  <si>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</si>
  <si>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</si>
  <si>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</si>
  <si>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</si>
  <si>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</si>
  <si>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</si>
  <si>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</si>
  <si>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</si>
  <si>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</si>
  <si>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</si>
  <si>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</si>
  <si>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</si>
  <si>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</si>
  <si>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</si>
  <si>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</si>
  <si>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</si>
  <si>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</si>
  <si>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</si>
  <si>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</si>
  <si>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</si>
  <si>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</si>
  <si>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</si>
  <si>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</si>
  <si>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</si>
  <si>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</si>
  <si>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</si>
  <si>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</si>
  <si>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</si>
  <si>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</si>
  <si>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</si>
  <si>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</si>
  <si>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</si>
  <si>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</si>
  <si>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</si>
  <si>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</si>
  <si>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</si>
  <si>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</si>
  <si>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</si>
  <si>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</si>
  <si>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</si>
  <si>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</si>
  <si>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</si>
  <si>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</si>
  <si>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</si>
  <si>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</si>
  <si>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</si>
  <si>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</si>
  <si>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</si>
  <si>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</si>
  <si>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</si>
  <si>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</si>
  <si>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</si>
  <si>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</si>
  <si>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</si>
  <si>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</si>
  <si>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</si>
  <si>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</si>
  <si>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</si>
  <si>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</si>
  <si>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</si>
  <si>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</si>
  <si>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</si>
  <si>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</si>
  <si>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</si>
  <si>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</si>
  <si>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</si>
  <si>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</si>
  <si>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</si>
  <si>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</si>
  <si>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</si>
  <si>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</si>
  <si>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</si>
  <si>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</si>
  <si>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</si>
  <si>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</si>
  <si>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</si>
  <si>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</si>
  <si>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</si>
  <si>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</si>
  <si>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</si>
  <si>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</si>
  <si>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</si>
  <si>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</si>
  <si>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</si>
  <si>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</si>
  <si>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</si>
  <si>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</si>
  <si>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</si>
  <si>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</si>
  <si>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</si>
  <si>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</si>
  <si>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</si>
  <si>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</si>
  <si>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</si>
  <si>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</si>
  <si>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</si>
  <si>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</si>
  <si>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</si>
  <si>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</si>
  <si>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</si>
  <si>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</si>
  <si>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</si>
  <si>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</si>
  <si>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</si>
  <si>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</si>
  <si>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</si>
  <si>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</si>
  <si>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</si>
  <si>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</si>
  <si>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</si>
  <si>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</si>
  <si>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</si>
  <si>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</si>
  <si>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</si>
  <si>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</si>
  <si>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</si>
  <si>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</si>
  <si>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</si>
  <si>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</si>
  <si>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</si>
  <si>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</si>
  <si>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</si>
  <si>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</si>
  <si>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</si>
  <si>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</si>
  <si>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</si>
  <si>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</si>
  <si>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</si>
  <si>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</si>
  <si>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</si>
  <si>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</si>
  <si>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</si>
  <si>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</si>
  <si>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</si>
  <si>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</si>
  <si>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</si>
  <si>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</si>
  <si>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</si>
  <si>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</si>
  <si>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</si>
  <si>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</si>
  <si>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</si>
  <si>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</si>
  <si>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</si>
  <si>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</si>
  <si>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</si>
  <si>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</si>
  <si>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</si>
  <si>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</si>
  <si>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</si>
  <si>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</si>
  <si>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</si>
  <si>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</si>
  <si>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</si>
  <si>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</si>
  <si>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</si>
  <si>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</si>
  <si>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</si>
  <si>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</si>
  <si>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</si>
  <si>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</si>
  <si>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</si>
  <si>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</si>
  <si>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</si>
  <si>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</si>
  <si>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</si>
  <si>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</si>
  <si>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</si>
  <si>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</si>
  <si>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</si>
  <si>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</si>
  <si>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</si>
  <si>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</si>
  <si>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</si>
  <si>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</si>
  <si>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</si>
  <si>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</si>
  <si>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</si>
  <si>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</si>
  <si>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</si>
  <si>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</si>
  <si>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</si>
  <si>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</si>
  <si>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</si>
  <si>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</si>
  <si>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</si>
  <si>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</si>
  <si>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</si>
  <si>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</si>
  <si>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</si>
  <si>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</si>
  <si>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</si>
  <si>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</si>
  <si>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</si>
  <si>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</si>
  <si>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</si>
  <si>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</si>
  <si>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</si>
  <si>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</si>
  <si>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</si>
  <si>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</si>
  <si>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</si>
  <si>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</si>
  <si>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</si>
  <si>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</si>
  <si>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</si>
  <si>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</si>
  <si>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</si>
  <si>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</si>
  <si>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</si>
  <si>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</si>
  <si>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</si>
  <si>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</si>
  <si>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</si>
  <si>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</si>
  <si>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</si>
  <si>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</si>
  <si>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</si>
  <si>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</si>
  <si>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</si>
  <si>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</si>
  <si>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</si>
  <si>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</si>
  <si>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</si>
  <si>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</si>
  <si>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</si>
  <si>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</si>
  <si>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</si>
  <si>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</si>
  <si>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</si>
  <si>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</si>
  <si>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</si>
  <si>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</si>
  <si>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</si>
  <si>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</si>
  <si>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</si>
  <si>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</si>
  <si>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</si>
  <si>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</si>
  <si>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</si>
  <si>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</si>
  <si>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</si>
  <si>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</si>
  <si>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</si>
  <si>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</si>
  <si>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</si>
  <si>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</si>
  <si>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</si>
  <si>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</si>
  <si>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</si>
  <si>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</si>
  <si>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</si>
  <si>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</si>
  <si>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</si>
  <si>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</si>
  <si>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</si>
  <si>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</si>
  <si>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</si>
  <si>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</si>
  <si>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</si>
  <si>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</si>
  <si>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</si>
  <si>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</si>
  <si>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</si>
  <si>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</si>
  <si>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</si>
  <si>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</si>
  <si>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</si>
  <si>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</si>
  <si>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</si>
  <si>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</si>
  <si>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</si>
  <si>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</si>
  <si>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</si>
  <si>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</si>
  <si>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</si>
  <si>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</si>
  <si>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</si>
  <si>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</si>
  <si>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</si>
  <si>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</si>
  <si>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</si>
  <si>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</si>
  <si>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</si>
  <si>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</si>
  <si>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</si>
  <si>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</si>
  <si>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</si>
  <si>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</si>
  <si>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</si>
  <si>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</si>
  <si>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</si>
  <si>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</si>
  <si>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</si>
  <si>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</si>
  <si>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</si>
  <si>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</si>
  <si>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</si>
  <si>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</si>
  <si>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</si>
  <si>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</si>
  <si>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</si>
  <si>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</si>
  <si>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</si>
  <si>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</si>
  <si>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</si>
  <si>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</si>
  <si>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</si>
  <si>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</si>
  <si>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</si>
  <si>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</si>
  <si>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</si>
  <si>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</si>
  <si>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</si>
  <si>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</si>
  <si>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</si>
  <si>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</si>
  <si>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</si>
  <si>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</si>
  <si>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</si>
  <si>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</si>
  <si>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</si>
  <si>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</si>
  <si>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</si>
  <si>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</si>
  <si>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</si>
  <si>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</si>
  <si>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</si>
  <si>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</si>
  <si>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</si>
  <si>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</si>
  <si>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</si>
  <si>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</si>
  <si>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</si>
  <si>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</si>
  <si>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</si>
  <si>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</si>
  <si>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</si>
  <si>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</si>
  <si>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</si>
  <si>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</si>
  <si>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</si>
  <si>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</si>
  <si>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</si>
  <si>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</si>
  <si>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</si>
  <si>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</si>
  <si>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</si>
  <si>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</si>
  <si>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</si>
  <si>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</si>
  <si>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</si>
  <si>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</si>
  <si>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</si>
  <si>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</si>
  <si>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</si>
  <si>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</si>
  <si>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</si>
  <si>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</si>
  <si>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</si>
  <si>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</si>
  <si>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</si>
  <si>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</si>
  <si>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</si>
  <si>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</si>
  <si>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</si>
  <si>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</si>
  <si>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</si>
  <si>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</si>
  <si>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</si>
  <si>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</si>
  <si>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</si>
  <si>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</si>
  <si>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</si>
  <si>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</si>
  <si>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</si>
  <si>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</si>
  <si>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</si>
  <si>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</si>
  <si>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</si>
  <si>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</si>
  <si>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</si>
  <si>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</si>
  <si>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</si>
  <si>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</si>
  <si>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</si>
  <si>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</si>
  <si>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</si>
  <si>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</si>
  <si>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</si>
  <si>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</si>
  <si>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</si>
  <si>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</si>
  <si>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</si>
  <si>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</si>
  <si>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</si>
  <si>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</si>
  <si>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</si>
  <si>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</si>
  <si>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</si>
  <si>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</si>
  <si>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</si>
  <si>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</si>
  <si>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</si>
  <si>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</si>
  <si>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</si>
  <si>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</si>
  <si>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</si>
  <si>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</si>
  <si>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</si>
  <si>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</si>
  <si>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</si>
  <si>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</si>
  <si>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</si>
  <si>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</si>
  <si>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</si>
  <si>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</si>
  <si>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</si>
  <si>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</si>
  <si>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</si>
  <si>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</si>
  <si>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</si>
  <si>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</si>
  <si>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</si>
  <si>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</si>
  <si>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</si>
  <si>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</si>
  <si>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</si>
  <si>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</si>
  <si>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</si>
  <si>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</si>
  <si>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</si>
  <si>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</si>
  <si>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</si>
  <si>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</si>
  <si>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</si>
  <si>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</si>
  <si>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</si>
  <si>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</si>
  <si>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</si>
  <si>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</si>
  <si>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</si>
  <si>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</si>
  <si>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</si>
  <si>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</si>
  <si>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</si>
  <si>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</si>
  <si>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</si>
  <si>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</si>
  <si>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</si>
  <si>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</si>
  <si>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</si>
  <si>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</si>
  <si>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</si>
  <si>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</si>
  <si>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</si>
  <si>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</si>
  <si>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</si>
  <si>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</si>
  <si>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</si>
  <si>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</si>
  <si>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</si>
  <si>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</si>
  <si>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</si>
  <si>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</si>
  <si>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</si>
  <si>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</si>
  <si>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</si>
  <si>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</si>
  <si>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</si>
  <si>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</si>
  <si>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</si>
  <si>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</si>
  <si>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</si>
  <si>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</si>
  <si>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</si>
  <si>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</si>
  <si>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</si>
  <si>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</si>
  <si>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</si>
  <si>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</si>
  <si>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</si>
  <si>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</si>
  <si>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</si>
  <si>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</si>
  <si>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</si>
  <si>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</si>
  <si>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</si>
  <si>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</si>
  <si>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</si>
  <si>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</si>
  <si>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</si>
  <si>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</si>
  <si>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</si>
  <si>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</si>
  <si>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</si>
  <si>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</si>
  <si>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</si>
  <si>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</si>
  <si>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</si>
  <si>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</si>
  <si>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</si>
  <si>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</si>
  <si>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</si>
  <si>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</si>
  <si>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</si>
  <si>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</si>
  <si>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</si>
  <si>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</si>
  <si>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</si>
  <si>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</si>
  <si>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</si>
  <si>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</si>
  <si>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</si>
  <si>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</si>
  <si>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</si>
  <si>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</si>
  <si>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</si>
  <si>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</si>
  <si>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</si>
  <si>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</si>
  <si>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</si>
  <si>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</si>
  <si>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</si>
  <si>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</si>
  <si>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</si>
  <si>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</si>
  <si>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</si>
  <si>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</si>
  <si>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</si>
  <si>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</si>
  <si>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</si>
  <si>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</si>
  <si>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</si>
  <si>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</si>
  <si>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</si>
  <si>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</si>
  <si>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</si>
  <si>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</si>
  <si>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</si>
  <si>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</si>
  <si>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</si>
  <si>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</si>
  <si>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</si>
  <si>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</si>
  <si>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</si>
  <si>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</si>
  <si>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</si>
  <si>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</si>
  <si>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</si>
  <si>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</si>
  <si>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</si>
  <si>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</si>
  <si>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</si>
  <si>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</si>
  <si>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</si>
  <si>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</si>
  <si>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</si>
  <si>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</si>
  <si>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</si>
  <si>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</si>
  <si>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</si>
  <si>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</si>
  <si>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</si>
  <si>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</si>
  <si>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</si>
  <si>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</si>
  <si>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</si>
  <si>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</si>
  <si>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</si>
  <si>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</si>
  <si>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</si>
  <si>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</si>
  <si>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</si>
  <si>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</si>
  <si>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</si>
  <si>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</si>
  <si>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</si>
  <si>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</si>
  <si>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</si>
  <si>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</si>
  <si>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</si>
  <si>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</si>
  <si>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</si>
  <si>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</si>
  <si>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</si>
  <si>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</si>
  <si>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</si>
  <si>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</si>
  <si>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</si>
  <si>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</si>
  <si>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</si>
  <si>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</si>
  <si>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</si>
  <si>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</si>
  <si>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</si>
  <si>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</si>
  <si>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</si>
  <si>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</si>
  <si>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</si>
  <si>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</si>
  <si>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</si>
  <si>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</si>
  <si>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</si>
  <si>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</si>
  <si>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</si>
  <si>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</si>
  <si>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</si>
  <si>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</si>
  <si>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</si>
  <si>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</si>
  <si>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</si>
  <si>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</si>
  <si>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</si>
  <si>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</si>
  <si>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</si>
  <si>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</si>
  <si>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</si>
  <si>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</si>
  <si>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</si>
  <si>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</si>
  <si>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</si>
  <si>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</si>
  <si>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</si>
  <si>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</si>
  <si>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</si>
  <si>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</si>
  <si>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</si>
  <si>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</si>
  <si>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</si>
  <si>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</si>
  <si>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</si>
  <si>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</si>
  <si>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</si>
  <si>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</si>
  <si>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</si>
  <si>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</si>
  <si>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</si>
  <si>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</si>
  <si>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</si>
  <si>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</si>
  <si>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</si>
  <si>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</si>
  <si>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</si>
  <si>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</si>
  <si>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</si>
  <si>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</si>
  <si>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</si>
  <si>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</si>
  <si>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</si>
  <si>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</si>
  <si>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</si>
  <si>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</si>
  <si>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</si>
  <si>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</si>
  <si>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</si>
  <si>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</si>
  <si>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</si>
  <si>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</si>
  <si>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</si>
  <si>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</si>
  <si>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</si>
  <si>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</si>
  <si>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</si>
  <si>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</si>
  <si>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</si>
  <si>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</si>
  <si>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</si>
  <si>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</si>
  <si>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</si>
  <si>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</si>
  <si>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</si>
  <si>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</si>
  <si>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</si>
  <si>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</si>
  <si>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</si>
  <si>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</si>
  <si>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</si>
  <si>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</si>
  <si>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</si>
  <si>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</si>
  <si>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</si>
  <si>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</si>
  <si>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</si>
  <si>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</si>
  <si>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</si>
  <si>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</si>
  <si>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</si>
  <si>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</si>
  <si>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</si>
  <si>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</si>
  <si>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</si>
  <si>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</si>
  <si>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</si>
  <si>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</si>
  <si>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</si>
  <si>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</si>
  <si>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</si>
  <si>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</si>
  <si>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</si>
  <si>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</si>
  <si>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</si>
  <si>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</si>
  <si>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</si>
  <si>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</si>
  <si>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</si>
  <si>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</si>
  <si>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</si>
  <si>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</si>
  <si>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</si>
  <si>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</si>
  <si>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</si>
  <si>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</si>
  <si>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</si>
  <si>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</si>
  <si>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</si>
  <si>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</si>
  <si>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</si>
  <si>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</si>
  <si>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</si>
  <si>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</si>
  <si>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</si>
  <si>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</si>
  <si>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</si>
  <si>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</si>
  <si>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</si>
  <si>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</si>
  <si>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</si>
  <si>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</si>
  <si>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</si>
  <si>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</si>
  <si>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</si>
  <si>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</si>
  <si>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</si>
  <si>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</si>
  <si>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</si>
  <si>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</si>
  <si>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</si>
  <si>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</si>
  <si>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</si>
  <si>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</si>
  <si>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</si>
  <si>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</si>
  <si>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</si>
  <si>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</si>
  <si>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</si>
  <si>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</si>
  <si>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</si>
  <si>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</si>
  <si>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</si>
  <si>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</si>
  <si>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</si>
  <si>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</si>
  <si>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</si>
  <si>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</si>
  <si>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</si>
  <si>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</si>
  <si>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</si>
  <si>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</si>
  <si>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</si>
  <si>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</si>
  <si>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</si>
  <si>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</si>
  <si>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</si>
  <si>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</si>
  <si>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</si>
  <si>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</si>
  <si>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</si>
  <si>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</si>
  <si>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</si>
  <si>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</si>
  <si>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</si>
  <si>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</si>
  <si>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</si>
  <si>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</si>
  <si>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</si>
  <si>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</si>
  <si>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</si>
  <si>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</si>
  <si>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</si>
  <si>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</si>
  <si>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</si>
  <si>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</si>
  <si>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</si>
  <si>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</si>
  <si>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</si>
  <si>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</si>
  <si>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</si>
  <si>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</si>
  <si>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</si>
  <si>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</si>
  <si>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</si>
  <si>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</si>
  <si>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</si>
  <si>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</si>
  <si>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</si>
  <si>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</si>
  <si>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</si>
  <si>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</si>
  <si>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</si>
  <si>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</si>
  <si>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</si>
  <si>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</si>
  <si>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</si>
  <si>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</si>
  <si>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</si>
  <si>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</si>
  <si>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</si>
  <si>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</si>
  <si>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</si>
  <si>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</si>
  <si>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</si>
  <si>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</si>
  <si>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</si>
  <si>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</si>
  <si>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</si>
  <si>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</si>
  <si>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</si>
  <si>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</si>
  <si>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</si>
  <si>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</si>
  <si>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</si>
  <si>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</si>
  <si>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</si>
  <si>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</si>
  <si>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</si>
  <si>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</si>
  <si>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</si>
  <si>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</si>
  <si>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</si>
  <si>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</si>
  <si>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</si>
  <si>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</si>
  <si>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</si>
  <si>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</si>
  <si>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</si>
  <si>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</si>
  <si>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</si>
  <si>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</si>
  <si>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</si>
  <si>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</si>
  <si>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</si>
  <si>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</si>
  <si>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</si>
  <si>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</si>
  <si>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</si>
  <si>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</si>
  <si>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</si>
  <si>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</si>
  <si>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</si>
  <si>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</si>
  <si>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</si>
  <si>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</si>
  <si>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</si>
  <si>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</si>
  <si>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</si>
  <si>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</si>
  <si>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</si>
  <si>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</si>
  <si>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</si>
  <si>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</si>
  <si>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</si>
  <si>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</si>
  <si>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</si>
  <si>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</si>
  <si>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</si>
  <si>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</si>
  <si>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</si>
  <si>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</si>
  <si>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</si>
  <si>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</si>
  <si>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</si>
  <si>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</si>
  <si>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</si>
  <si>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</si>
  <si>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</si>
  <si>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</si>
  <si>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</si>
  <si>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</si>
  <si>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</si>
  <si>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</si>
  <si>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</si>
  <si>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</si>
  <si>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</si>
  <si>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</si>
  <si>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</si>
  <si>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</si>
  <si>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</si>
  <si>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</si>
  <si>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</si>
  <si>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</si>
  <si>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</si>
  <si>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</si>
  <si>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</si>
  <si>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</si>
  <si>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</si>
  <si>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</si>
  <si>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</si>
  <si>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</si>
  <si>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</si>
  <si>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</si>
  <si>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</si>
  <si>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</si>
  <si>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</si>
  <si>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</si>
  <si>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</si>
  <si>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</si>
  <si>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</si>
  <si>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</si>
  <si>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</si>
  <si>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</si>
  <si>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</si>
  <si>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</si>
  <si>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</si>
  <si>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</si>
  <si>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</si>
  <si>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</si>
  <si>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</si>
  <si>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</si>
  <si>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</si>
  <si>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</si>
  <si>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</si>
  <si>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</si>
  <si>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</si>
  <si>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</si>
  <si>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</si>
  <si>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</si>
  <si>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</si>
  <si>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</si>
  <si>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</si>
  <si>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</si>
  <si>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</si>
  <si>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</si>
  <si>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</si>
  <si>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</si>
  <si>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</si>
  <si>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</si>
  <si>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</si>
  <si>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</si>
  <si>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</si>
  <si>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</si>
  <si>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</si>
  <si>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</si>
  <si>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</si>
  <si>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</si>
  <si>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</si>
  <si>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</si>
  <si>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</si>
  <si>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</si>
  <si>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</si>
  <si>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</si>
  <si>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</si>
  <si>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</si>
  <si>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</si>
  <si>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</si>
  <si>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</si>
  <si>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</si>
  <si>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</si>
  <si>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</si>
  <si>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</si>
  <si>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</si>
  <si>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</si>
  <si>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</si>
  <si>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</si>
  <si>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</si>
  <si>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</si>
  <si>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</si>
  <si>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</si>
  <si>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</si>
  <si>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</si>
  <si>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</si>
  <si>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</si>
  <si>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</si>
  <si>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</si>
  <si>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</si>
  <si>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</si>
  <si>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</si>
  <si>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</si>
  <si>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</si>
  <si>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</si>
  <si>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</si>
  <si>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</si>
  <si>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</si>
  <si>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</si>
  <si>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</si>
  <si>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</si>
  <si>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</si>
  <si>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</si>
  <si>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</si>
  <si>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</si>
  <si>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</si>
  <si>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</si>
  <si>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</si>
  <si>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</si>
  <si>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</si>
  <si>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</si>
  <si>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</si>
  <si>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</si>
  <si>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</si>
  <si>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</si>
  <si>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</si>
  <si>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</si>
  <si>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</si>
  <si>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</si>
  <si>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</si>
  <si>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</si>
  <si>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</si>
  <si>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</si>
  <si>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</si>
  <si>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</si>
  <si>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</si>
  <si>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</si>
  <si>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</si>
  <si>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</si>
  <si>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</si>
  <si>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</si>
  <si>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</si>
  <si>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</si>
  <si>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</si>
  <si>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</si>
  <si>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</si>
  <si>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</si>
  <si>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</si>
  <si>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</si>
  <si>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</si>
  <si>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</si>
  <si>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</si>
  <si>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</si>
  <si>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</si>
  <si>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</si>
  <si>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</si>
  <si>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</si>
  <si>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</si>
  <si>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</si>
  <si>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</si>
  <si>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</si>
  <si>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</si>
  <si>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</si>
  <si>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</si>
  <si>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</si>
  <si>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</si>
  <si>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</si>
  <si>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</si>
  <si>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</si>
  <si>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</si>
  <si>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</si>
  <si>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</si>
  <si>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</si>
  <si>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</si>
  <si>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</si>
  <si>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</si>
  <si>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</si>
  <si>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</si>
  <si>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</si>
  <si>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</si>
  <si>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</si>
  <si>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</si>
  <si>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</si>
  <si>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</si>
  <si>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</si>
  <si>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</si>
  <si>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</si>
  <si>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</si>
  <si>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</si>
  <si>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</si>
  <si>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</si>
  <si>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</si>
  <si>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</si>
  <si>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</si>
  <si>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</si>
  <si>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</si>
  <si>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</si>
  <si>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</si>
  <si>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</si>
  <si>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</si>
  <si>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</si>
  <si>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</si>
  <si>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</si>
  <si>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</si>
  <si>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</si>
  <si>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</si>
  <si>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</si>
  <si>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</si>
  <si>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</si>
  <si>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</si>
  <si>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</si>
  <si>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</si>
  <si>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</si>
  <si>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</si>
  <si>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</si>
  <si>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</si>
  <si>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</si>
  <si>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</si>
  <si>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</si>
  <si>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</si>
  <si>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</si>
  <si>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</si>
  <si>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</si>
  <si>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</si>
  <si>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</si>
  <si>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</si>
  <si>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</si>
  <si>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</si>
  <si>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</si>
  <si>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</si>
  <si>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</si>
  <si>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</si>
  <si>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</si>
  <si>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</si>
  <si>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</si>
  <si>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</si>
  <si>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</si>
  <si>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</si>
  <si>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</si>
  <si>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</si>
  <si>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</si>
  <si>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</si>
  <si>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</si>
  <si>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</si>
  <si>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</si>
  <si>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</si>
  <si>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</si>
  <si>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</si>
  <si>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</si>
  <si>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</si>
  <si>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</si>
  <si>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</si>
  <si>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</si>
  <si>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</si>
  <si>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</si>
  <si>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</si>
  <si>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</si>
  <si>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</si>
  <si>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</si>
  <si>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</si>
  <si>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</si>
  <si>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</si>
  <si>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</si>
  <si>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</si>
  <si>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</si>
  <si>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</si>
  <si>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</si>
  <si>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</si>
  <si>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</si>
  <si>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</si>
  <si>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</si>
  <si>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</si>
  <si>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</si>
  <si>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</si>
  <si>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</si>
  <si>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</si>
  <si>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</si>
  <si>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</si>
  <si>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</si>
  <si>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</si>
  <si>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</si>
  <si>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</si>
  <si>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</si>
  <si>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</si>
  <si>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</si>
  <si>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</si>
  <si>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</si>
  <si>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</si>
  <si>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</si>
  <si>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</si>
  <si>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</si>
  <si>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</si>
  <si>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</si>
  <si>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</si>
  <si>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</si>
  <si>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</si>
  <si>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</si>
  <si>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</si>
  <si>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</si>
  <si>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</si>
  <si>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</si>
  <si>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</si>
  <si>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</si>
  <si>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</si>
  <si>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</si>
  <si>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</si>
  <si>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</si>
  <si>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</si>
  <si>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</si>
  <si>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</si>
  <si>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</si>
  <si>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</si>
  <si>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</si>
  <si>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</si>
  <si>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</si>
  <si>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</si>
  <si>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</si>
  <si>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</si>
  <si>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</si>
  <si>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</si>
  <si>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</si>
  <si>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</si>
  <si>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</si>
  <si>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</si>
  <si>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</si>
  <si>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</si>
  <si>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</si>
  <si>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</si>
  <si>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</si>
  <si>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</si>
  <si>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</si>
  <si>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</si>
  <si>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</si>
  <si>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</si>
  <si>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</si>
  <si>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</si>
  <si>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</si>
  <si>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</si>
  <si>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</si>
  <si>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</si>
  <si>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</si>
  <si>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</si>
  <si>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</si>
  <si>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</si>
  <si>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</si>
  <si>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</si>
  <si>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</si>
  <si>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</si>
  <si>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</si>
  <si>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</si>
  <si>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</si>
  <si>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</si>
  <si>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</si>
  <si>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</si>
  <si>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</si>
  <si>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</si>
  <si>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</si>
  <si>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</si>
  <si>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</si>
  <si>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</si>
  <si>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</si>
  <si>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</si>
  <si>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</si>
  <si>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</si>
  <si>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</si>
  <si>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</si>
  <si>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</si>
  <si>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</si>
  <si>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</si>
  <si>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</si>
  <si>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</si>
  <si>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</si>
  <si>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</si>
  <si>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</si>
  <si>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</si>
  <si>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</si>
  <si>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</si>
  <si>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</si>
  <si>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</si>
  <si>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</si>
  <si>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</si>
  <si>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</si>
  <si>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</si>
  <si>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</si>
  <si>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</si>
  <si>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</si>
  <si>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</si>
  <si>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</si>
  <si>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</si>
  <si>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</si>
  <si>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</si>
  <si>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</si>
  <si>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</si>
  <si>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</si>
  <si>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</si>
  <si>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</si>
  <si>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</si>
  <si>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</si>
  <si>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</si>
  <si>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</si>
  <si>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</si>
  <si>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</si>
  <si>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</si>
  <si>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</si>
  <si>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</si>
  <si>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</si>
  <si>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</si>
  <si>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</si>
  <si>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</si>
  <si>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</si>
  <si>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</si>
  <si>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</si>
  <si>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</si>
  <si>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</si>
  <si>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</si>
  <si>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</si>
  <si>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</si>
  <si>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</si>
  <si>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</si>
  <si>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</si>
  <si>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</si>
  <si>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</si>
  <si>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</si>
  <si>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</si>
  <si>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</si>
  <si>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</si>
  <si>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</si>
  <si>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</si>
  <si>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</si>
  <si>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</si>
  <si>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</si>
  <si>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</si>
  <si>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</si>
  <si>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</si>
  <si>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</si>
  <si>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</si>
  <si>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</si>
  <si>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</si>
  <si>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</si>
  <si>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</si>
  <si>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</si>
  <si>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</si>
  <si>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</si>
  <si>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</si>
  <si>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</si>
  <si>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</si>
  <si>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</si>
  <si>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</si>
  <si>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</si>
  <si>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</si>
  <si>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</si>
  <si>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</si>
  <si>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</si>
  <si>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</si>
  <si>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</si>
  <si>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</si>
  <si>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</si>
  <si>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</si>
  <si>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</si>
  <si>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</si>
  <si>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</si>
  <si>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</si>
  <si>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</si>
  <si>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</si>
  <si>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</si>
  <si>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</si>
  <si>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</si>
  <si>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</si>
  <si>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</si>
  <si>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</si>
  <si>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</si>
  <si>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</si>
  <si>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</si>
  <si>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</si>
  <si>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</si>
  <si>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</si>
  <si>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</si>
  <si>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</si>
  <si>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</si>
  <si>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</si>
  <si>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</si>
  <si>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</si>
  <si>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</si>
  <si>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</si>
  <si>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</si>
  <si>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</si>
  <si>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</si>
  <si>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</si>
  <si>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</si>
  <si>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</si>
  <si>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</si>
  <si>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</si>
  <si>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</si>
  <si>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</si>
  <si>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</si>
  <si>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</si>
  <si>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</si>
  <si>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</si>
  <si>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</si>
  <si>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</si>
  <si>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</si>
  <si>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</si>
  <si>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</si>
  <si>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</si>
  <si>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</si>
  <si>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</si>
  <si>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</si>
  <si>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</si>
  <si>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</si>
  <si>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</si>
  <si>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</si>
  <si>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</si>
  <si>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</si>
  <si>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</si>
  <si>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</si>
  <si>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</si>
  <si>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</si>
  <si>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</si>
  <si>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</si>
  <si>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</si>
  <si>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</si>
  <si>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</si>
  <si>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</si>
  <si>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</si>
  <si>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</si>
  <si>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</si>
  <si>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</si>
  <si>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</si>
  <si>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</si>
  <si>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</si>
  <si>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</si>
  <si>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</si>
  <si>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</si>
  <si>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</si>
  <si>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</si>
  <si>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</si>
  <si>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</si>
  <si>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</si>
  <si>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</si>
  <si>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</si>
  <si>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</si>
  <si>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</si>
  <si>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</si>
  <si>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</si>
  <si>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</si>
  <si>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</si>
  <si>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</si>
  <si>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</si>
  <si>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</si>
  <si>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</si>
  <si>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</si>
  <si>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</si>
  <si>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</si>
  <si>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</si>
  <si>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</si>
  <si>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</si>
  <si>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</si>
  <si>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</si>
  <si>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</si>
  <si>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</si>
  <si>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</si>
  <si>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</si>
  <si>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</si>
  <si>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</si>
  <si>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</si>
  <si>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</si>
  <si>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</si>
  <si>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</si>
  <si>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</si>
  <si>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</si>
  <si>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</si>
  <si>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</si>
  <si>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</si>
  <si>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</si>
  <si>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</si>
  <si>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</si>
  <si>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</si>
  <si>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</si>
  <si>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</si>
  <si>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</si>
  <si>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</si>
  <si>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</si>
  <si>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</si>
  <si>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</si>
  <si>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</si>
  <si>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</si>
  <si>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</si>
  <si>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</si>
  <si>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</si>
  <si>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</si>
  <si>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</si>
  <si>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</si>
  <si>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</si>
  <si>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</si>
  <si>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</si>
  <si>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</si>
  <si>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</si>
  <si>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</si>
  <si>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</si>
  <si>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</si>
  <si>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</si>
  <si>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</si>
  <si>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</si>
  <si>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</si>
  <si>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</si>
  <si>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</si>
  <si>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</si>
  <si>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</si>
  <si>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</si>
  <si>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</si>
  <si>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</si>
  <si>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</si>
  <si>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</si>
  <si>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</si>
  <si>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</si>
  <si>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</si>
  <si>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</si>
  <si>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</si>
  <si>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</si>
  <si>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</si>
  <si>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</si>
  <si>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</si>
  <si>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</si>
  <si>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</si>
  <si>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</si>
  <si>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</si>
  <si>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</si>
  <si>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</si>
  <si>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</si>
  <si>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</si>
  <si>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</si>
  <si>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</si>
  <si>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</si>
  <si>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</si>
  <si>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</si>
  <si>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</si>
  <si>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</si>
  <si>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</si>
  <si>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</si>
  <si>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</si>
  <si>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</si>
  <si>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</si>
  <si>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</si>
  <si>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</si>
  <si>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</si>
  <si>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</si>
  <si>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</si>
  <si>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</si>
  <si>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</si>
  <si>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</si>
  <si>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</si>
  <si>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</si>
  <si>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</si>
  <si>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</si>
  <si>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</si>
  <si>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</si>
  <si>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</si>
  <si>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</si>
  <si>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</si>
  <si>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</si>
  <si>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</si>
  <si>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</si>
  <si>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</si>
  <si>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</si>
  <si>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</si>
  <si>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</si>
  <si>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</si>
  <si>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</si>
  <si>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</si>
  <si>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</si>
  <si>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</si>
  <si>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</si>
  <si>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</si>
  <si>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</si>
  <si>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</si>
  <si>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</si>
  <si>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</si>
  <si>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</si>
  <si>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</si>
  <si>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</si>
  <si>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</si>
  <si>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</si>
  <si>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</si>
  <si>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</si>
  <si>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</si>
  <si>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</si>
  <si>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</si>
  <si>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</si>
  <si>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</si>
  <si>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</si>
  <si>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</si>
  <si>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</si>
  <si>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</si>
  <si>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</si>
  <si>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</si>
  <si>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</si>
  <si>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</si>
  <si>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</si>
  <si>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</si>
  <si>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</si>
  <si>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</si>
  <si>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</si>
  <si>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</si>
  <si>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</si>
  <si>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</si>
  <si>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</si>
  <si>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</si>
  <si>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</si>
  <si>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</si>
  <si>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</si>
  <si>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</si>
  <si>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</si>
  <si>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</si>
  <si>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</si>
  <si>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</si>
  <si>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</si>
  <si>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</si>
  <si>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</si>
  <si>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</si>
  <si>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</si>
  <si>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</si>
  <si>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</si>
  <si>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</si>
  <si>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</si>
  <si>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</si>
  <si>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</si>
  <si>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</si>
  <si>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</si>
  <si>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</si>
  <si>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</si>
  <si>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</si>
  <si>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</si>
  <si>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</si>
  <si>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</si>
  <si>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</si>
  <si>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</si>
  <si>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</si>
  <si>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</si>
  <si>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</si>
  <si>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</si>
  <si>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</si>
  <si>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</si>
  <si>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</si>
  <si>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</si>
  <si>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</si>
  <si>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</si>
  <si>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</si>
  <si>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</si>
  <si>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</si>
  <si>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</si>
  <si>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</si>
  <si>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</si>
  <si>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</si>
  <si>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</si>
  <si>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</si>
  <si>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</si>
  <si>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</si>
  <si>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</si>
  <si>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</si>
  <si>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</si>
  <si>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</si>
  <si>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</si>
  <si>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</si>
  <si>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</si>
  <si>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</si>
  <si>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</si>
  <si>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</si>
  <si>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</si>
  <si>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</si>
  <si>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</si>
  <si>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</si>
  <si>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</si>
  <si>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</si>
  <si>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</si>
  <si>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</si>
  <si>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</si>
  <si>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</si>
  <si>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</si>
  <si>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</si>
  <si>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</si>
  <si>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</si>
  <si>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</si>
  <si>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</si>
  <si>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</si>
  <si>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</si>
  <si>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</si>
  <si>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</si>
  <si>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</si>
  <si>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</si>
  <si>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</si>
  <si>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</si>
  <si>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</si>
  <si>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</si>
  <si>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</si>
  <si>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</si>
  <si>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</si>
  <si>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</si>
  <si>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</si>
  <si>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</si>
  <si>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</si>
  <si>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</si>
  <si>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</si>
  <si>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</si>
  <si>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</si>
  <si>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</si>
  <si>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</si>
  <si>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</si>
  <si>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</si>
  <si>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</si>
  <si>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</si>
  <si>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</si>
  <si>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</si>
  <si>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</si>
  <si>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</si>
  <si>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</si>
  <si>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</si>
  <si>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</si>
  <si>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</si>
  <si>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</si>
  <si>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</si>
  <si>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</si>
  <si>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</si>
  <si>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</si>
  <si>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</si>
  <si>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</si>
  <si>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</si>
  <si>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</si>
  <si>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</si>
  <si>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</si>
  <si>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</si>
  <si>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</si>
  <si>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</si>
  <si>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</si>
  <si>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</si>
  <si>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</si>
  <si>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</si>
  <si>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</si>
  <si>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</si>
  <si>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</si>
  <si>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</si>
  <si>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</si>
  <si>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</si>
  <si>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</si>
  <si>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</si>
  <si>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</si>
  <si>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</si>
  <si>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</si>
  <si>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</si>
  <si>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</si>
  <si>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</si>
  <si>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</si>
  <si>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</si>
  <si>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</si>
  <si>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</si>
  <si>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</si>
  <si>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</si>
  <si>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</si>
  <si>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</si>
  <si>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</si>
  <si>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</si>
  <si>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</si>
  <si>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</si>
  <si>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</si>
  <si>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</si>
  <si>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</si>
  <si>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</si>
  <si>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</si>
  <si>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</si>
  <si>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</si>
  <si>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</si>
  <si>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</si>
  <si>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</si>
  <si>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</si>
  <si>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</si>
  <si>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</si>
  <si>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</si>
  <si>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</si>
  <si>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</si>
  <si>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</si>
  <si>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</si>
  <si>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</si>
  <si>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</si>
  <si>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</si>
  <si>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</si>
  <si>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</si>
  <si>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</si>
  <si>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</si>
  <si>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</si>
  <si>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</si>
  <si>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</si>
  <si>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</si>
  <si>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</si>
  <si>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</si>
  <si>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</si>
  <si>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</si>
  <si>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</si>
  <si>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</si>
  <si>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</si>
  <si>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</si>
  <si>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</si>
  <si>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</si>
  <si>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</si>
  <si>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</si>
  <si>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</si>
  <si>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</si>
  <si>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</si>
  <si>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</si>
  <si>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</si>
  <si>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</si>
  <si>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</si>
  <si>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</si>
  <si>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</si>
  <si>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</si>
  <si>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</si>
  <si>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</si>
  <si>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</si>
  <si>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</si>
  <si>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</si>
  <si>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</si>
  <si>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</si>
  <si>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</si>
  <si>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</si>
  <si>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</si>
  <si>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</si>
  <si>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</si>
  <si>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</si>
  <si>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</si>
  <si>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</si>
  <si>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</si>
  <si>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</si>
  <si>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</si>
  <si>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</si>
  <si>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</si>
  <si>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</si>
  <si>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</si>
  <si>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</si>
  <si>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</si>
  <si>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</si>
  <si>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</si>
  <si>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</si>
  <si>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</si>
  <si>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</si>
  <si>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</si>
  <si>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</si>
  <si>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</si>
  <si>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</si>
  <si>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</si>
  <si>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</si>
  <si>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</si>
  <si>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</si>
  <si>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</si>
  <si>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</si>
  <si>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</si>
  <si>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</si>
  <si>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</si>
  <si>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</si>
  <si>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</si>
  <si>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</si>
  <si>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</si>
  <si>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</si>
  <si>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</si>
  <si>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</si>
  <si>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</si>
  <si>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</si>
  <si>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</si>
  <si>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</si>
  <si>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</si>
  <si>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</si>
  <si>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</si>
  <si>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</si>
  <si>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</si>
  <si>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</si>
  <si>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</si>
  <si>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</si>
  <si>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</si>
  <si>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</si>
  <si>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</si>
  <si>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</si>
  <si>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</si>
  <si>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</si>
  <si>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</si>
  <si>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</si>
  <si>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</si>
  <si>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</si>
  <si>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</si>
  <si>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</si>
  <si>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</si>
  <si>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</si>
  <si>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</si>
  <si>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</si>
  <si>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</si>
  <si>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</si>
  <si>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</si>
  <si>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</si>
  <si>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</si>
  <si>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</si>
  <si>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</si>
  <si>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</si>
  <si>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</si>
  <si>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</si>
  <si>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</si>
  <si>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</si>
  <si>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</si>
  <si>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</si>
  <si>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</si>
  <si>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</si>
  <si>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</si>
  <si>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</si>
  <si>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</si>
  <si>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</si>
  <si>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</si>
  <si>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</si>
  <si>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</si>
  <si>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</si>
  <si>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</si>
  <si>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</si>
  <si>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</si>
  <si>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</si>
  <si>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</si>
  <si>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</si>
  <si>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</si>
  <si>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</si>
  <si>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</si>
  <si>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</si>
  <si>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</si>
  <si>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</si>
  <si>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</si>
  <si>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</si>
  <si>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</si>
  <si>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</si>
  <si>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</si>
  <si>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</si>
  <si>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</si>
  <si>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</si>
  <si>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</si>
  <si>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</si>
  <si>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</si>
  <si>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</si>
  <si>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</si>
  <si>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</si>
  <si>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</si>
  <si>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</si>
  <si>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</si>
  <si>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</si>
  <si>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</si>
  <si>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</si>
  <si>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</si>
  <si>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</si>
  <si>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</si>
  <si>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</si>
  <si>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</si>
  <si>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</si>
  <si>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</si>
  <si>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</si>
  <si>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</si>
  <si>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</si>
  <si>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</si>
  <si>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</si>
  <si>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</si>
  <si>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</si>
  <si>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</si>
  <si>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</si>
  <si>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</si>
  <si>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</si>
  <si>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</si>
  <si>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</si>
  <si>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</si>
  <si>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</si>
  <si>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</si>
  <si>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</si>
  <si>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</si>
  <si>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</si>
  <si>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</si>
  <si>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</si>
  <si>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</si>
  <si>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</si>
  <si>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</si>
  <si>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</si>
  <si>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</si>
  <si>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</si>
  <si>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</si>
  <si>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</si>
  <si>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</si>
  <si>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</si>
  <si>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</si>
  <si>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</si>
  <si>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</si>
  <si>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</si>
  <si>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</si>
  <si>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</si>
  <si>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</si>
  <si>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</si>
  <si>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</si>
  <si>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</si>
  <si>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</si>
  <si>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</si>
  <si>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</si>
  <si>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</si>
  <si>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</si>
  <si>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</si>
  <si>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</si>
  <si>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</si>
  <si>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</si>
  <si>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</si>
  <si>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</si>
  <si>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</si>
  <si>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</si>
  <si>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</si>
  <si>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</si>
  <si>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</si>
  <si>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</si>
  <si>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</si>
  <si>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</si>
  <si>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</si>
  <si>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</si>
  <si>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</si>
  <si>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</si>
  <si>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</si>
  <si>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</si>
  <si>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</si>
  <si>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</si>
  <si>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</si>
  <si>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</si>
  <si>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</si>
  <si>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</si>
  <si>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</si>
  <si>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</si>
  <si>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</si>
  <si>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</si>
  <si>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</si>
  <si>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</si>
  <si>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</si>
  <si>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</si>
  <si>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</si>
  <si>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</si>
  <si>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</si>
  <si>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</si>
  <si>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</si>
  <si>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</si>
  <si>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</si>
  <si>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</si>
  <si>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</si>
  <si>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</si>
  <si>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</si>
  <si>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</si>
  <si>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</si>
  <si>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</si>
  <si>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</si>
  <si>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</si>
  <si>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</si>
  <si>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</si>
  <si>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</si>
  <si>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</si>
  <si>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</si>
  <si>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</si>
  <si>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</si>
  <si>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</si>
  <si>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</si>
  <si>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</si>
  <si>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</si>
  <si>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</si>
  <si>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</si>
  <si>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</si>
  <si>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</si>
  <si>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</si>
  <si>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</si>
  <si>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</si>
  <si>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</si>
  <si>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</si>
  <si>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</si>
  <si>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</si>
  <si>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</si>
  <si>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</si>
  <si>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</si>
  <si>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</si>
  <si>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</si>
  <si>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</si>
  <si>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</si>
  <si>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</si>
  <si>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</si>
  <si>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</si>
  <si>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</si>
  <si>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</si>
  <si>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</si>
  <si>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</si>
  <si>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</si>
  <si>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</si>
  <si>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</si>
  <si>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</si>
  <si>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</si>
  <si>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</si>
  <si>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</si>
  <si>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</si>
  <si>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</si>
  <si>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</si>
  <si>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</si>
  <si>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</si>
  <si>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</si>
  <si>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</si>
  <si>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</si>
  <si>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</si>
  <si>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</si>
  <si>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</si>
  <si>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</si>
  <si>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</si>
  <si>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</si>
  <si>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</si>
  <si>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</si>
  <si>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</si>
  <si>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</si>
  <si>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</si>
  <si>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</si>
  <si>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</si>
  <si>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</si>
  <si>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</si>
  <si>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</si>
  <si>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</si>
  <si>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</si>
  <si>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</si>
  <si>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</si>
  <si>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</si>
  <si>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</si>
  <si>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</si>
  <si>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</si>
  <si>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</si>
  <si>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</si>
  <si>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</si>
  <si>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</si>
  <si>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</si>
  <si>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</si>
  <si>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</si>
  <si>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</si>
  <si>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</si>
  <si>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</si>
  <si>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</si>
  <si>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</si>
  <si>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</si>
  <si>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</si>
  <si>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</si>
  <si>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</si>
  <si>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</si>
  <si>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</si>
  <si>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</si>
  <si>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</si>
  <si>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</si>
  <si>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</si>
  <si>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</si>
  <si>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</si>
  <si>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</si>
  <si>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</si>
  <si>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</si>
  <si>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</si>
  <si>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</si>
  <si>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</si>
  <si>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</si>
  <si>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</si>
  <si>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</si>
  <si>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</si>
  <si>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</si>
  <si>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</si>
  <si>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</si>
  <si>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</si>
  <si>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</si>
  <si>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</si>
  <si>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</si>
  <si>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</si>
  <si>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</si>
  <si>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</si>
  <si>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</si>
  <si>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</si>
  <si>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</si>
  <si>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</si>
  <si>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</si>
  <si>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</si>
  <si>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</si>
  <si>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</si>
  <si>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</si>
  <si>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</si>
  <si>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</si>
  <si>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</si>
  <si>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</si>
  <si>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</si>
  <si>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</si>
  <si>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</si>
  <si>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</si>
  <si>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</si>
  <si>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</si>
  <si>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</si>
  <si>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</si>
  <si>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</si>
  <si>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</si>
  <si>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</si>
  <si>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</si>
  <si>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</si>
  <si>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</si>
  <si>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</si>
  <si>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</si>
  <si>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</si>
  <si>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</si>
  <si>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</si>
  <si>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</si>
  <si>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</si>
  <si>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</si>
  <si>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</si>
  <si>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</si>
  <si>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</si>
  <si>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</si>
  <si>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</si>
  <si>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</si>
  <si>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</si>
  <si>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</si>
  <si>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</si>
  <si>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</si>
  <si>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</si>
  <si>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</si>
  <si>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</si>
  <si>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</si>
  <si>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</si>
  <si>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</si>
  <si>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</si>
  <si>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</si>
  <si>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</si>
  <si>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</si>
  <si>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</si>
  <si>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</si>
  <si>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</si>
  <si>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</si>
  <si>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</si>
  <si>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</si>
  <si>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</si>
  <si>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</si>
  <si>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</si>
  <si>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</si>
  <si>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</si>
  <si>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</si>
  <si>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</si>
  <si>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</si>
  <si>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</si>
  <si>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</si>
  <si>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</si>
  <si>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</si>
  <si>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</si>
  <si>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</si>
  <si>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</si>
  <si>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</si>
  <si>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</si>
  <si>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</si>
  <si>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</si>
  <si>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</si>
  <si>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</si>
  <si>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</si>
  <si>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</si>
  <si>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</si>
  <si>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</si>
  <si>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</si>
  <si>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</si>
  <si>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</si>
  <si>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</si>
  <si>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</si>
  <si>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</si>
  <si>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</si>
  <si>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</si>
  <si>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</si>
  <si>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</si>
  <si>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</si>
  <si>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</si>
  <si>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</si>
  <si>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</si>
  <si>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</si>
  <si>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</si>
  <si>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</si>
  <si>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</si>
  <si>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</si>
  <si>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</si>
  <si>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</si>
  <si>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</si>
  <si>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</si>
  <si>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</si>
  <si>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</si>
  <si>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</si>
  <si>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</si>
  <si>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</si>
  <si>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</si>
  <si>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</si>
  <si>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</si>
  <si>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</si>
  <si>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</si>
  <si>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</si>
  <si>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</si>
  <si>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</si>
  <si>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</si>
  <si>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</si>
  <si>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</si>
  <si>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</si>
  <si>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</si>
  <si>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</si>
  <si>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</si>
  <si>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</si>
  <si>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</si>
  <si>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</si>
  <si>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</si>
  <si>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</si>
  <si>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</si>
  <si>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</si>
  <si>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</si>
  <si>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</si>
  <si>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</si>
  <si>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</si>
  <si>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</si>
  <si>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</si>
  <si>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</si>
  <si>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</si>
  <si>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</si>
  <si>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</si>
  <si>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</si>
  <si>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</si>
  <si>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</si>
  <si>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</si>
  <si>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</si>
  <si>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</si>
  <si>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</si>
  <si>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</si>
  <si>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</si>
  <si>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</si>
  <si>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</si>
  <si>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</si>
  <si>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</si>
  <si>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</si>
  <si>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</si>
  <si>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</si>
  <si>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</si>
  <si>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</si>
  <si>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</si>
  <si>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</si>
  <si>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</si>
  <si>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</si>
  <si>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</si>
  <si>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</si>
  <si>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</si>
  <si>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</si>
  <si>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</si>
  <si>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</si>
  <si>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</si>
  <si>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</si>
  <si>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</si>
  <si>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</si>
  <si>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</si>
  <si>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</si>
  <si>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</si>
  <si>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</si>
  <si>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</si>
  <si>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</si>
  <si>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</si>
  <si>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</si>
  <si>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</si>
  <si>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</si>
  <si>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</si>
  <si>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</si>
  <si>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</si>
  <si>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</si>
  <si>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</si>
  <si>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</si>
  <si>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</si>
  <si>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</si>
  <si>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</si>
  <si>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</si>
  <si>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</si>
  <si>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</si>
  <si>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</si>
  <si>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</si>
  <si>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</si>
  <si>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</si>
  <si>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</si>
  <si>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</si>
  <si>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</si>
  <si>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</si>
  <si>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</si>
  <si>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</si>
  <si>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</si>
  <si>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</si>
  <si>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</si>
  <si>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</si>
  <si>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</si>
  <si>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</si>
  <si>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</si>
  <si>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</si>
  <si>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</si>
  <si>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</si>
  <si>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</si>
  <si>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</si>
  <si>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</si>
  <si>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</si>
  <si>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</si>
  <si>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</si>
  <si>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</si>
  <si>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</si>
  <si>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</si>
  <si>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</si>
  <si>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</si>
  <si>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</si>
  <si>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</si>
  <si>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</si>
  <si>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</si>
  <si>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</si>
  <si>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</si>
  <si>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</si>
  <si>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</si>
  <si>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</si>
  <si>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</si>
  <si>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</si>
  <si>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</si>
  <si>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</si>
  <si>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</si>
  <si>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</si>
  <si>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</si>
  <si>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</si>
  <si>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</si>
  <si>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</si>
  <si>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</si>
  <si>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</si>
  <si>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</si>
  <si>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</si>
  <si>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</si>
  <si>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</si>
  <si>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</si>
  <si>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</si>
  <si>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</si>
  <si>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</si>
  <si>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</si>
  <si>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</si>
  <si>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</si>
  <si>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</si>
  <si>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</si>
  <si>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</si>
  <si>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</si>
  <si>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</si>
  <si>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</si>
  <si>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</si>
  <si>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</si>
  <si>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</si>
  <si>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</si>
  <si>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</si>
  <si>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</si>
  <si>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</si>
  <si>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</si>
  <si>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</si>
  <si>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</si>
  <si>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</si>
  <si>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</si>
  <si>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</si>
  <si>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</si>
  <si>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</si>
  <si>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</si>
  <si>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</si>
  <si>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</si>
  <si>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</si>
  <si>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</si>
  <si>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</si>
  <si>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</si>
  <si>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</si>
  <si>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</si>
  <si>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</si>
  <si>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</si>
  <si>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</si>
  <si>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</si>
  <si>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</si>
  <si>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</si>
  <si>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</si>
  <si>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</si>
  <si>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</si>
  <si>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</si>
  <si>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</si>
  <si>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</si>
  <si>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</si>
  <si>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</si>
  <si>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</si>
  <si>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</si>
  <si>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</si>
  <si>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</si>
  <si>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</si>
  <si>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</si>
  <si>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</si>
  <si>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</si>
  <si>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</si>
  <si>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</si>
  <si>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</si>
  <si>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</si>
  <si>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</si>
  <si>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</si>
  <si>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</si>
  <si>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</si>
  <si>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</si>
  <si>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</si>
  <si>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</si>
  <si>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</si>
  <si>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</si>
  <si>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</si>
  <si>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</si>
  <si>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</si>
  <si>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</si>
  <si>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</si>
  <si>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</si>
  <si>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</si>
  <si>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</si>
  <si>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</si>
  <si>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</si>
  <si>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</si>
  <si>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</si>
  <si>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</si>
  <si>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</si>
  <si>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</si>
  <si>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</si>
  <si>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</si>
  <si>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</si>
  <si>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</si>
  <si>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</si>
  <si>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</si>
  <si>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</si>
  <si>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</si>
  <si>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</si>
  <si>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</si>
  <si>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</si>
  <si>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</si>
  <si>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</si>
  <si>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</si>
  <si>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</si>
  <si>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</si>
  <si>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</si>
  <si>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</si>
  <si>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</si>
  <si>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</si>
  <si>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</si>
  <si>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</si>
  <si>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</si>
  <si>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</si>
  <si>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</si>
  <si>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</si>
  <si>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</si>
  <si>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</si>
  <si>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</si>
  <si>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</si>
  <si>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</si>
  <si>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</si>
  <si>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</si>
  <si>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</si>
  <si>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</si>
  <si>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</si>
  <si>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</si>
  <si>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</si>
  <si>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</si>
  <si>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</si>
  <si>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</si>
  <si>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</si>
  <si>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</si>
  <si>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</si>
  <si>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</si>
  <si>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</si>
  <si>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</si>
  <si>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</si>
  <si>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</si>
  <si>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</si>
  <si>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</si>
  <si>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</si>
  <si>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</si>
  <si>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</si>
  <si>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</si>
  <si>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</si>
  <si>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</si>
  <si>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</si>
  <si>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</si>
  <si>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</si>
  <si>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</si>
  <si>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</si>
  <si>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</si>
  <si>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</si>
  <si>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</si>
  <si>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</si>
  <si>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</si>
  <si>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</si>
  <si>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</si>
  <si>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</si>
  <si>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</si>
  <si>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</si>
  <si>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</si>
  <si>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</si>
  <si>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</si>
  <si>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</si>
  <si>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</si>
  <si>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</si>
  <si>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</si>
  <si>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</si>
  <si>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</si>
  <si>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</si>
  <si>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</si>
  <si>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</si>
  <si>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</si>
  <si>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</si>
  <si>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</si>
  <si>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</si>
  <si>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</si>
  <si>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</si>
  <si>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</si>
  <si>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</si>
  <si>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</si>
  <si>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</si>
  <si>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</si>
  <si>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</si>
  <si>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</si>
  <si>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</si>
  <si>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</si>
  <si>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</si>
  <si>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</si>
  <si>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</si>
  <si>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</si>
  <si>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</si>
  <si>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</si>
  <si>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</si>
  <si>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</si>
  <si>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</si>
  <si>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</si>
  <si>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</si>
  <si>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</si>
  <si>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</si>
  <si>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</si>
  <si>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</si>
  <si>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</si>
  <si>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</si>
  <si>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</si>
  <si>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</si>
  <si>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</si>
  <si>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</si>
  <si>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</si>
  <si>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</si>
  <si>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</si>
  <si>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</si>
  <si>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</si>
  <si>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</si>
  <si>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</si>
  <si>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</si>
  <si>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</si>
  <si>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</si>
  <si>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</si>
  <si>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</si>
  <si>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</si>
  <si>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</si>
  <si>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</si>
  <si>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</si>
  <si>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</si>
  <si>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</si>
  <si>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</si>
  <si>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</si>
  <si>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</si>
  <si>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</si>
  <si>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</si>
  <si>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</si>
  <si>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</si>
  <si>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</si>
  <si>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</si>
  <si>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</si>
  <si>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</si>
  <si>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</si>
  <si>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</si>
  <si>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</si>
  <si>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</si>
  <si>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</si>
  <si>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</si>
  <si>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</si>
  <si>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</si>
  <si>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</si>
  <si>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</si>
  <si>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</si>
  <si>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</si>
  <si>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</si>
  <si>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</si>
  <si>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</si>
  <si>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</si>
  <si>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</si>
  <si>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</si>
  <si>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</si>
  <si>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</si>
  <si>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</si>
  <si>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</si>
  <si>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</si>
  <si>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</si>
  <si>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</si>
  <si>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</si>
  <si>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</si>
  <si>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</si>
  <si>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</si>
  <si>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</si>
  <si>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</si>
  <si>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</si>
  <si>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</si>
  <si>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</si>
  <si>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</si>
  <si>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</si>
  <si>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</si>
  <si>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</si>
  <si>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</si>
  <si>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</si>
  <si>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</si>
  <si>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</si>
  <si>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</si>
  <si>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</si>
  <si>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</si>
  <si>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</si>
  <si>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</si>
  <si>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</si>
  <si>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</si>
  <si>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</si>
  <si>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</si>
  <si>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</si>
  <si>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</si>
  <si>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</si>
  <si>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</si>
  <si>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</si>
  <si>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</si>
  <si>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</si>
  <si>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</si>
  <si>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</si>
  <si>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</si>
  <si>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</si>
  <si>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</si>
  <si>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</si>
  <si>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</si>
  <si>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</si>
  <si>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</si>
  <si>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</si>
  <si>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</si>
  <si>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</si>
  <si>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</si>
  <si>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</si>
  <si>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</si>
  <si>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</si>
  <si>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</si>
  <si>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</si>
  <si>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</si>
  <si>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</si>
  <si>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</si>
  <si>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</si>
  <si>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</si>
  <si>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</si>
  <si>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</si>
  <si>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</si>
  <si>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</si>
  <si>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</si>
  <si>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</si>
  <si>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</si>
  <si>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</si>
  <si>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</si>
  <si>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</si>
  <si>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</si>
  <si>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</si>
  <si>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</si>
  <si>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</si>
  <si>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</si>
  <si>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</si>
  <si>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</si>
  <si>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</si>
  <si>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</si>
  <si>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</si>
  <si>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</si>
  <si>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</si>
  <si>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</si>
  <si>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</si>
  <si>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</si>
  <si>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</si>
  <si>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</si>
  <si>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</si>
  <si>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</si>
  <si>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</si>
  <si>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</si>
  <si>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</si>
  <si>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</si>
  <si>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</si>
  <si>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</si>
  <si>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</si>
  <si>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</si>
  <si>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</si>
  <si>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</si>
  <si>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</si>
  <si>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</si>
  <si>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</si>
  <si>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</si>
  <si>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</si>
  <si>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</si>
  <si>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</si>
  <si>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</si>
  <si>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</si>
  <si>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</si>
  <si>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</si>
  <si>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</si>
  <si>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</si>
  <si>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</si>
  <si>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</si>
  <si>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</si>
  <si>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</si>
  <si>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</si>
  <si>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</si>
  <si>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</si>
  <si>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</si>
  <si>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</si>
  <si>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</si>
  <si>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</si>
  <si>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</si>
  <si>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</si>
  <si>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</si>
  <si>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</si>
  <si>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</si>
  <si>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</si>
  <si>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</si>
  <si>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</si>
  <si>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</si>
  <si>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</si>
  <si>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</si>
  <si>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</si>
  <si>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</si>
  <si>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</si>
  <si>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</si>
  <si>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</si>
  <si>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</si>
  <si>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</si>
  <si>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</si>
  <si>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</si>
  <si>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</si>
  <si>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</si>
  <si>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</si>
  <si>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</si>
  <si>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</si>
  <si>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</si>
  <si>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</si>
  <si>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</si>
  <si>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</si>
  <si>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</si>
  <si>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</si>
  <si>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</si>
  <si>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</si>
  <si>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</si>
  <si>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</si>
  <si>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</si>
  <si>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</si>
  <si>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</si>
  <si>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</si>
  <si>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</si>
  <si>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</si>
  <si>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</si>
  <si>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</si>
  <si>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</si>
  <si>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</si>
  <si>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</si>
  <si>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</si>
  <si>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</si>
  <si>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</si>
  <si>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</si>
  <si>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</si>
  <si>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</si>
  <si>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</si>
  <si>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</si>
  <si>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</si>
  <si>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</si>
  <si>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</si>
  <si>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</si>
  <si>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</si>
  <si>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</si>
  <si>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</si>
  <si>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</si>
  <si>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</si>
  <si>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</si>
  <si>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</si>
  <si>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</si>
  <si>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</si>
  <si>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</si>
  <si>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</si>
  <si>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</si>
  <si>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</si>
  <si>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</si>
  <si>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</si>
  <si>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</si>
  <si>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</si>
  <si>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</si>
  <si>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</si>
  <si>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</si>
  <si>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</si>
  <si>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</si>
  <si>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</si>
  <si>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</si>
  <si>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</si>
  <si>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</si>
  <si>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</si>
  <si>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</si>
  <si>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</si>
  <si>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</si>
  <si>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</si>
  <si>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</si>
  <si>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</si>
  <si>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</si>
  <si>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</si>
  <si>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</si>
  <si>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</si>
  <si>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</si>
  <si>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</si>
  <si>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</si>
  <si>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</si>
  <si>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</si>
  <si>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</si>
  <si>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</si>
  <si>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</si>
  <si>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</si>
  <si>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</si>
  <si>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</si>
  <si>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</si>
  <si>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</si>
  <si>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</si>
  <si>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</si>
  <si>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</si>
  <si>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</si>
  <si>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</si>
  <si>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</si>
  <si>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</si>
  <si>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</si>
  <si>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</si>
  <si>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</si>
  <si>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</si>
  <si>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</si>
  <si>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</si>
  <si>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</si>
  <si>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</si>
  <si>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</si>
  <si>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</si>
  <si>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</si>
  <si>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</si>
  <si>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</si>
  <si>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</si>
  <si>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</si>
  <si>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</si>
  <si>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</si>
  <si>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</si>
  <si>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</si>
  <si>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</si>
  <si>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</si>
  <si>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</si>
  <si>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</si>
  <si>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</si>
  <si>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</si>
  <si>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</si>
  <si>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</si>
  <si>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</si>
  <si>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</si>
  <si>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</si>
  <si>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</si>
  <si>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</si>
  <si>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</si>
  <si>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</si>
  <si>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</si>
  <si>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</si>
  <si>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</si>
  <si>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</si>
  <si>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</si>
  <si>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</si>
  <si>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</si>
  <si>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</si>
  <si>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</si>
  <si>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</si>
  <si>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</si>
  <si>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</si>
  <si>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</si>
  <si>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</si>
  <si>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</si>
  <si>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</si>
  <si>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</si>
  <si>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</si>
  <si>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</si>
  <si>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</si>
  <si>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</si>
  <si>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</si>
  <si>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</si>
  <si>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</si>
  <si>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</si>
  <si>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</si>
  <si>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</si>
  <si>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</si>
  <si>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</si>
  <si>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</si>
  <si>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</si>
  <si>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</si>
  <si>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</si>
  <si>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</si>
  <si>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</si>
  <si>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</si>
  <si>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</si>
  <si>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</si>
  <si>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</si>
  <si>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</si>
  <si>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</si>
  <si>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</si>
  <si>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</si>
  <si>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</si>
  <si>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</si>
  <si>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</si>
  <si>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</si>
  <si>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</si>
  <si>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</si>
  <si>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</si>
  <si>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</si>
  <si>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</si>
  <si>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</si>
  <si>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</si>
  <si>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</si>
  <si>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</si>
  <si>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</si>
  <si>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</si>
  <si>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</si>
  <si>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</si>
  <si>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</si>
  <si>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</si>
  <si>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</si>
  <si>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</si>
  <si>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</si>
  <si>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</si>
  <si>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</si>
  <si>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</si>
  <si>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</si>
  <si>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</si>
  <si>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</si>
  <si>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</si>
  <si>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</si>
  <si>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</si>
  <si>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</si>
  <si>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</si>
  <si>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</si>
  <si>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</si>
  <si>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</si>
  <si>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</si>
  <si>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</si>
  <si>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</si>
  <si>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</si>
  <si>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</si>
  <si>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</si>
  <si>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</si>
  <si>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</si>
  <si>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</si>
  <si>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</si>
  <si>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</si>
  <si>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</si>
  <si>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</si>
  <si>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</si>
  <si>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</si>
  <si>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</si>
  <si>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</si>
  <si>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</si>
  <si>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</si>
  <si>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</si>
  <si>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</si>
  <si>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</si>
  <si>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</si>
  <si>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</si>
  <si>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</si>
  <si>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</si>
  <si>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</si>
  <si>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</si>
  <si>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</si>
  <si>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</si>
  <si>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</si>
  <si>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</si>
  <si>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</si>
  <si>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</si>
  <si>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</si>
  <si>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</si>
  <si>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</si>
  <si>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</si>
  <si>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</si>
  <si>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</si>
  <si>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</si>
  <si>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</si>
  <si>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</si>
  <si>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</si>
  <si>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</si>
  <si>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</si>
  <si>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</si>
  <si>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</si>
  <si>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</si>
  <si>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</si>
  <si>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</si>
  <si>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</si>
  <si>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</si>
  <si>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</si>
  <si>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</si>
  <si>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</si>
  <si>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</si>
  <si>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</si>
  <si>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</si>
  <si>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</si>
  <si>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</si>
  <si>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</si>
  <si>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</si>
  <si>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</si>
  <si>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</si>
  <si>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</si>
  <si>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</si>
  <si>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</si>
  <si>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</si>
  <si>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</si>
  <si>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</si>
  <si>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</si>
  <si>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</si>
  <si>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</si>
  <si>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</si>
  <si>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</si>
  <si>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</si>
  <si>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</si>
  <si>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</si>
  <si>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</si>
  <si>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</si>
  <si>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</si>
  <si>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</si>
  <si>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</si>
  <si>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</si>
  <si>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</si>
  <si>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</si>
  <si>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</si>
  <si>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</si>
  <si>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</si>
  <si>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</si>
  <si>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</si>
  <si>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</si>
  <si>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</si>
  <si>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</si>
  <si>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</si>
  <si>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</si>
  <si>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</si>
  <si>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</si>
  <si>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</si>
  <si>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</si>
  <si>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</si>
  <si>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</si>
  <si>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</si>
  <si>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</si>
  <si>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</si>
  <si>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</si>
  <si>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</si>
  <si>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</si>
  <si>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</si>
  <si>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</si>
  <si>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</si>
  <si>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</si>
  <si>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</si>
  <si>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</si>
  <si>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</si>
  <si>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</si>
  <si>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</si>
  <si>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</si>
  <si>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</si>
  <si>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</si>
  <si>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</si>
  <si>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</si>
  <si>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</si>
  <si>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</si>
  <si>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</si>
  <si>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</si>
  <si>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</si>
  <si>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</si>
  <si>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</si>
  <si>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</si>
  <si>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</si>
  <si>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</si>
  <si>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</si>
  <si>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</si>
  <si>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</si>
  <si>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</si>
  <si>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</si>
  <si>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</si>
  <si>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</si>
  <si>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</si>
  <si>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</si>
  <si>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</si>
  <si>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</si>
  <si>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</si>
  <si>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</si>
  <si>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</si>
  <si>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</si>
  <si>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</si>
  <si>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</si>
  <si>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</si>
  <si>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</si>
  <si>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</si>
  <si>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</si>
  <si>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</si>
  <si>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</si>
  <si>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</si>
  <si>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</si>
  <si>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</si>
  <si>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</si>
  <si>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</si>
  <si>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</si>
  <si>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</si>
  <si>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</si>
  <si>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</si>
  <si>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</si>
  <si>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</si>
  <si>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</si>
  <si>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</si>
  <si>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</si>
  <si>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</si>
  <si>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</si>
  <si>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</si>
  <si>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</si>
  <si>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</si>
  <si>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</si>
  <si>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</si>
  <si>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</si>
  <si>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</si>
  <si>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</si>
  <si>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</si>
  <si>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</si>
  <si>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</si>
  <si>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</si>
  <si>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</si>
  <si>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</si>
  <si>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</si>
  <si>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</si>
  <si>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</si>
  <si>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</si>
  <si>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</si>
  <si>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</si>
  <si>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</si>
  <si>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</si>
  <si>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</si>
  <si>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</si>
  <si>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</si>
  <si>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</si>
  <si>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</si>
  <si>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</si>
  <si>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</si>
  <si>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</si>
  <si>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</si>
  <si>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</si>
  <si>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</si>
  <si>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</si>
  <si>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</si>
  <si>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</si>
  <si>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</si>
  <si>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</si>
  <si>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</si>
  <si>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</si>
  <si>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</si>
  <si>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</si>
  <si>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</si>
  <si>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</si>
  <si>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</si>
  <si>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</si>
  <si>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</si>
  <si>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</si>
  <si>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</si>
  <si>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</si>
  <si>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</si>
  <si>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</si>
  <si>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</si>
  <si>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</si>
  <si>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</si>
  <si>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</si>
  <si>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</si>
  <si>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</si>
  <si>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</si>
  <si>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</si>
  <si>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</si>
  <si>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</si>
  <si>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</si>
  <si>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</si>
  <si>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</si>
  <si>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</si>
  <si>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</si>
  <si>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</si>
  <si>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</si>
  <si>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</si>
  <si>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</si>
  <si>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</si>
  <si>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</si>
  <si>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</si>
  <si>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</si>
  <si>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</si>
  <si>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</si>
  <si>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</si>
  <si>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</si>
  <si>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</si>
  <si>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</si>
  <si>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</si>
  <si>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</si>
  <si>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</si>
  <si>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</si>
  <si>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</si>
  <si>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</si>
  <si>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</si>
  <si>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</si>
  <si>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</si>
  <si>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</si>
  <si>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</si>
  <si>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</si>
  <si>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</si>
  <si>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</si>
  <si>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</si>
  <si>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</si>
  <si>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</si>
  <si>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</si>
  <si>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</si>
  <si>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</si>
  <si>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</si>
  <si>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</si>
  <si>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</si>
  <si>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</si>
  <si>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</si>
  <si>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</si>
  <si>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</si>
  <si>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</si>
  <si>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</si>
  <si>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</si>
  <si>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</si>
  <si>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</si>
  <si>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</si>
  <si>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</si>
  <si>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</si>
  <si>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</si>
  <si>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</si>
  <si>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</si>
  <si>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</si>
  <si>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</si>
  <si>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</si>
  <si>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</si>
  <si>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</si>
  <si>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</si>
  <si>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</si>
  <si>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</si>
  <si>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</si>
  <si>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</si>
  <si>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</si>
  <si>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</si>
  <si>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</si>
  <si>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</si>
  <si>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</si>
  <si>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</si>
  <si>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</si>
  <si>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</si>
  <si>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</si>
  <si>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</si>
  <si>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</si>
  <si>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</si>
  <si>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</si>
  <si>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</si>
  <si>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</si>
  <si>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</si>
  <si>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</si>
  <si>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</si>
  <si>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</si>
  <si>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</si>
  <si>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</si>
  <si>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</si>
  <si>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</si>
  <si>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</si>
  <si>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</si>
  <si>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</si>
  <si>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</si>
  <si>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</si>
  <si>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</si>
  <si>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</si>
  <si>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</si>
  <si>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</si>
  <si>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</si>
  <si>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</si>
  <si>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</si>
  <si>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</si>
  <si>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</si>
  <si>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</si>
  <si>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</si>
  <si>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</si>
  <si>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</si>
  <si>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</si>
  <si>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</si>
  <si>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</si>
  <si>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</si>
  <si>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</si>
  <si>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</si>
  <si>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</si>
  <si>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</si>
  <si>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</si>
  <si>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</si>
  <si>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</si>
  <si>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</si>
  <si>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</si>
  <si>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</si>
  <si>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</si>
  <si>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</si>
  <si>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</si>
  <si>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</si>
  <si>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</si>
  <si>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</si>
  <si>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</si>
  <si>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</si>
  <si>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</si>
  <si>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</si>
  <si>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</si>
  <si>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</si>
  <si>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</si>
  <si>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</si>
  <si>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</si>
  <si>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</si>
  <si>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</si>
  <si>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</si>
  <si>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</si>
  <si>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</si>
  <si>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</si>
  <si>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</si>
  <si>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</si>
  <si>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</si>
  <si>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</si>
  <si>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</si>
  <si>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</si>
  <si>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</si>
  <si>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</si>
  <si>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</si>
  <si>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</si>
  <si>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</si>
  <si>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</si>
  <si>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</si>
  <si>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</si>
  <si>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</si>
  <si>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</si>
  <si>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</si>
  <si>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</si>
  <si>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</si>
  <si>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</si>
  <si>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</si>
  <si>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</si>
  <si>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</si>
  <si>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</si>
  <si>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</si>
  <si>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</si>
  <si>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</si>
  <si>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</si>
  <si>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</si>
  <si>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</si>
  <si>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</si>
  <si>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</si>
  <si>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</si>
  <si>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</si>
  <si>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</si>
  <si>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</si>
  <si>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</si>
  <si>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</si>
  <si>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</si>
  <si>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</si>
  <si>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</si>
  <si>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</si>
  <si>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</si>
  <si>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</si>
  <si>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</si>
  <si>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</si>
  <si>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</si>
  <si>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</si>
  <si>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</si>
  <si>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</si>
  <si>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</si>
  <si>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</si>
  <si>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</si>
  <si>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</si>
  <si>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</si>
  <si>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</si>
  <si>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</si>
  <si>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</si>
  <si>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</si>
  <si>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</si>
  <si>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</si>
  <si>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</si>
  <si>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</si>
  <si>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</si>
  <si>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</si>
  <si>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</si>
  <si>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</si>
  <si>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</si>
  <si>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</si>
  <si>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</si>
  <si>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</si>
  <si>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</si>
  <si>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</si>
  <si>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</si>
  <si>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</si>
  <si>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</si>
  <si>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</si>
  <si>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</si>
  <si>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</si>
  <si>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</si>
  <si>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</si>
  <si>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</si>
  <si>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</si>
  <si>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</si>
  <si>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</si>
  <si>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</si>
  <si>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</si>
  <si>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</si>
  <si>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</si>
  <si>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</si>
  <si>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</si>
  <si>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</si>
  <si>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</si>
  <si>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</si>
  <si>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</si>
  <si>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</si>
  <si>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</si>
  <si>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</si>
  <si>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</si>
  <si>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</si>
  <si>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</si>
  <si>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</si>
  <si>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</si>
  <si>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</si>
  <si>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</si>
  <si>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</si>
  <si>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</si>
  <si>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</si>
  <si>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</si>
  <si>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</si>
  <si>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</si>
  <si>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</si>
  <si>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</si>
  <si>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</si>
  <si>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</si>
  <si>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</si>
  <si>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</si>
  <si>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</si>
  <si>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</si>
  <si>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</si>
  <si>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</si>
  <si>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</si>
  <si>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</si>
  <si>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</si>
  <si>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</si>
  <si>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</si>
  <si>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</si>
  <si>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</si>
  <si>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</si>
  <si>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</si>
  <si>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</si>
  <si>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</si>
  <si>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</si>
  <si>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</si>
  <si>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</si>
  <si>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</si>
  <si>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</si>
  <si>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</si>
  <si>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</si>
  <si>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</si>
  <si>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</si>
  <si>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</si>
  <si>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</si>
  <si>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</si>
  <si>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</si>
  <si>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</si>
  <si>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</si>
  <si>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</si>
  <si>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</si>
  <si>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</si>
  <si>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</si>
  <si>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</si>
  <si>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</si>
  <si>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</si>
  <si>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</si>
  <si>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</si>
  <si>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</si>
  <si>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</si>
  <si>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</si>
  <si>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</si>
  <si>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</si>
  <si>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</si>
  <si>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</si>
  <si>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</si>
  <si>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</si>
  <si>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</si>
  <si>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</si>
  <si>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</si>
  <si>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</si>
  <si>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</si>
  <si>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</si>
  <si>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</si>
  <si>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</si>
  <si>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</si>
  <si>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</si>
  <si>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</si>
  <si>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</si>
  <si>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</si>
  <si>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</si>
  <si>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</si>
  <si>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</si>
  <si>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</si>
  <si>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</si>
  <si>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</si>
  <si>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</si>
  <si>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</si>
  <si>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</si>
  <si>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</si>
  <si>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</si>
  <si>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</si>
  <si>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</si>
  <si>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</si>
  <si>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</si>
  <si>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</si>
  <si>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</si>
  <si>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</si>
  <si>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</si>
  <si>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</si>
  <si>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</si>
  <si>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</si>
  <si>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</si>
  <si>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</si>
  <si>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</si>
  <si>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</si>
  <si>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</si>
  <si>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</si>
  <si>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</si>
  <si>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</si>
  <si>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</si>
  <si>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</si>
  <si>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</si>
  <si>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</si>
  <si>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</si>
  <si>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</si>
  <si>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</si>
  <si>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</si>
  <si>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</si>
  <si>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</si>
  <si>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</si>
  <si>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</si>
  <si>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</si>
  <si>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</si>
  <si>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</si>
  <si>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</si>
  <si>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</si>
  <si>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</si>
  <si>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</si>
  <si>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</si>
  <si>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</si>
  <si>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</si>
  <si>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</si>
  <si>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</si>
  <si>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</si>
  <si>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</si>
  <si>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</si>
  <si>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</si>
  <si>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</si>
  <si>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</si>
  <si>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</si>
  <si>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</si>
  <si>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</si>
  <si>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</si>
  <si>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</si>
  <si>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</si>
  <si>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</si>
  <si>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</si>
  <si>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</si>
  <si>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</si>
  <si>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</si>
  <si>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</si>
  <si>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</si>
  <si>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</si>
  <si>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</si>
  <si>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</si>
  <si>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</si>
  <si>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</si>
  <si>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</si>
  <si>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</si>
  <si>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</si>
  <si>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</si>
  <si>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</si>
  <si>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</si>
  <si>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</si>
  <si>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</si>
  <si>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</si>
  <si>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</si>
  <si>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</si>
  <si>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</si>
  <si>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</si>
  <si>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</si>
  <si>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</si>
  <si>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</si>
  <si>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</si>
  <si>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</si>
  <si>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</si>
  <si>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</si>
  <si>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</si>
  <si>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</si>
  <si>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</si>
  <si>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</si>
  <si>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</si>
  <si>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</si>
  <si>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</si>
  <si>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</si>
  <si>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</si>
  <si>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</si>
  <si>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</si>
  <si>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</si>
  <si>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</si>
  <si>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</si>
  <si>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</si>
  <si>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</si>
  <si>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</si>
  <si>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</si>
  <si>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</si>
  <si>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</si>
  <si>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</si>
  <si>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</si>
  <si>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</si>
  <si>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</si>
  <si>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</si>
  <si>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</si>
  <si>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</si>
  <si>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</si>
  <si>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</si>
  <si>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</si>
  <si>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</si>
  <si>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</si>
  <si>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</si>
  <si>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</si>
  <si>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</si>
  <si>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</si>
  <si>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</si>
  <si>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</si>
  <si>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</si>
  <si>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</si>
  <si>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</si>
  <si>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</si>
  <si>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</si>
  <si>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</si>
  <si>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</si>
  <si>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</si>
  <si>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</si>
  <si>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</si>
  <si>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</si>
  <si>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</si>
  <si>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</si>
  <si>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</si>
  <si>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</si>
  <si>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</si>
  <si>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</si>
  <si>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</si>
  <si>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</si>
  <si>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</si>
  <si>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</si>
  <si>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</si>
  <si>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</si>
  <si>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</si>
  <si>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</si>
  <si>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</si>
  <si>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</si>
  <si>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</si>
  <si>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</si>
  <si>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</si>
  <si>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</si>
  <si>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</si>
  <si>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</si>
  <si>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</si>
  <si>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</si>
  <si>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</si>
  <si>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</si>
  <si>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</si>
  <si>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</si>
  <si>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</si>
  <si>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</si>
  <si>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</si>
  <si>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</si>
  <si>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</si>
  <si>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</si>
  <si>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</si>
  <si>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</si>
  <si>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</si>
  <si>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</si>
  <si>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</si>
  <si>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</si>
  <si>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</si>
  <si>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</si>
  <si>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</si>
  <si>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</si>
  <si>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</si>
  <si>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</si>
  <si>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</si>
  <si>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</si>
  <si>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</si>
  <si>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</si>
  <si>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</si>
  <si>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</si>
  <si>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</si>
  <si>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</si>
  <si>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</si>
  <si>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</si>
  <si>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</si>
  <si>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</si>
  <si>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</si>
  <si>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</si>
  <si>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</si>
  <si>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</si>
  <si>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</si>
  <si>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</si>
  <si>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</si>
  <si>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</si>
  <si>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</si>
  <si>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</si>
  <si>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</si>
  <si>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</si>
  <si>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</si>
  <si>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</si>
  <si>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</si>
  <si>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</si>
  <si>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</si>
  <si>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</si>
  <si>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</si>
  <si>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</si>
  <si>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</si>
  <si>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</si>
  <si>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</si>
  <si>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</si>
  <si>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</si>
  <si>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</si>
  <si>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</si>
  <si>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</si>
  <si>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</si>
  <si>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</si>
  <si>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</si>
  <si>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</si>
  <si>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</si>
  <si>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</si>
  <si>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</si>
  <si>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</si>
  <si>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</si>
  <si>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</si>
  <si>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</si>
  <si>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</si>
  <si>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</si>
  <si>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</si>
  <si>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</si>
  <si>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</si>
  <si>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</si>
  <si>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</si>
  <si>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</si>
  <si>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</si>
  <si>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</si>
  <si>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</si>
  <si>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</si>
  <si>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</si>
  <si>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</si>
  <si>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</si>
  <si>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</si>
  <si>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</si>
  <si>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</si>
  <si>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</si>
  <si>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</si>
  <si>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</si>
  <si>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</si>
  <si>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</si>
  <si>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</si>
  <si>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</si>
  <si>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</si>
  <si>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</si>
  <si>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</si>
  <si>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</si>
  <si>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</si>
  <si>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</si>
  <si>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</si>
  <si>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</si>
  <si>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</si>
  <si>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</si>
  <si>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</si>
  <si>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</si>
  <si>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</si>
  <si>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</si>
  <si>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</si>
  <si>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</si>
  <si>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</si>
  <si>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</si>
  <si>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</si>
  <si>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</si>
  <si>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</si>
  <si>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</si>
  <si>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</si>
  <si>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</si>
  <si>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</si>
  <si>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</si>
  <si>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</si>
  <si>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</si>
  <si>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</si>
  <si>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</si>
  <si>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</si>
  <si>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</si>
  <si>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</si>
  <si>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</si>
  <si>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</si>
  <si>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</si>
  <si>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</si>
  <si>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</si>
  <si>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</si>
  <si>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</si>
  <si>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</si>
  <si>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</si>
  <si>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</si>
  <si>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</si>
  <si>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</si>
  <si>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</si>
  <si>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</si>
  <si>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</si>
  <si>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</si>
  <si>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</si>
  <si>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</si>
  <si>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</si>
  <si>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</si>
  <si>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</si>
  <si>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</si>
  <si>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</si>
  <si>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</si>
  <si>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</si>
  <si>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</si>
  <si>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</si>
  <si>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</si>
  <si>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</si>
  <si>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</si>
  <si>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</si>
  <si>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</si>
  <si>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</si>
  <si>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</si>
  <si>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</si>
  <si>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</si>
  <si>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</si>
  <si>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</si>
  <si>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</si>
  <si>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</si>
  <si>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</si>
  <si>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</si>
  <si>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</si>
  <si>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</si>
  <si>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</si>
  <si>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</si>
  <si>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</si>
  <si>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</si>
  <si>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</si>
  <si>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</si>
  <si>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</si>
  <si>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</si>
  <si>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</si>
  <si>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</si>
  <si>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</si>
  <si>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</si>
  <si>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</si>
  <si>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</si>
  <si>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</si>
  <si>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</si>
  <si>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</si>
  <si>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</si>
  <si>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</si>
  <si>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</si>
  <si>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</si>
  <si>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</si>
  <si>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</si>
  <si>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</si>
  <si>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</si>
  <si>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</si>
  <si>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</si>
  <si>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</si>
  <si>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</si>
  <si>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</si>
  <si>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</si>
  <si>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</si>
  <si>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</si>
  <si>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</si>
  <si>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</si>
  <si>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</si>
  <si>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</si>
  <si>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</si>
  <si>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</si>
  <si>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</si>
  <si>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</si>
  <si>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</si>
  <si>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</si>
  <si>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</si>
  <si>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</si>
  <si>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</si>
  <si>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</si>
  <si>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</si>
  <si>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</si>
  <si>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</si>
  <si>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</si>
  <si>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</si>
  <si>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</si>
  <si>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</si>
  <si>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</si>
  <si>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</si>
  <si>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</si>
  <si>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</si>
  <si>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</si>
  <si>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</si>
  <si>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</si>
  <si>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</si>
  <si>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</si>
  <si>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</si>
  <si>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</si>
  <si>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</si>
  <si>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</si>
  <si>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</si>
  <si>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</si>
  <si>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</si>
  <si>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</si>
  <si>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</si>
  <si>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</si>
  <si>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</si>
  <si>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</si>
  <si>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</si>
  <si>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</si>
  <si>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</si>
  <si>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</si>
  <si>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</si>
  <si>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</si>
  <si>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</si>
  <si>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</si>
  <si>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</si>
  <si>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</si>
  <si>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</si>
  <si>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</si>
  <si>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</si>
  <si>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</si>
  <si>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</si>
  <si>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</si>
  <si>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</si>
  <si>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</si>
  <si>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</si>
  <si>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</si>
  <si>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</si>
  <si>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</si>
  <si>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</si>
  <si>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</si>
  <si>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</si>
  <si>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</si>
  <si>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</si>
  <si>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</si>
  <si>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</si>
  <si>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</si>
  <si>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</si>
  <si>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</si>
  <si>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</si>
  <si>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</si>
  <si>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</si>
  <si>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</si>
  <si>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</si>
  <si>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</si>
  <si>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</si>
  <si>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</si>
  <si>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</si>
  <si>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</si>
  <si>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</si>
  <si>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</si>
  <si>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</si>
  <si>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</si>
  <si>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</si>
  <si>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</si>
  <si>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</si>
  <si>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</si>
  <si>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</si>
  <si>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</si>
  <si>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</si>
  <si>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</si>
  <si>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</si>
  <si>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</si>
  <si>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</si>
  <si>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</si>
  <si>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</si>
  <si>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</si>
  <si>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</si>
  <si>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</si>
  <si>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</si>
  <si>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</si>
  <si>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</si>
  <si>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</si>
  <si>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</si>
  <si>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</si>
  <si>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</si>
  <si>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</si>
  <si>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</si>
  <si>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</si>
  <si>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</si>
  <si>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</si>
  <si>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</si>
  <si>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</si>
  <si>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</si>
  <si>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</si>
  <si>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</si>
  <si>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</si>
  <si>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</si>
  <si>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</si>
  <si>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</si>
  <si>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</si>
  <si>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</si>
  <si>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</si>
  <si>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</si>
  <si>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</si>
  <si>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</si>
  <si>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</si>
  <si>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</si>
  <si>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</si>
  <si>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</si>
  <si>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</si>
  <si>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</si>
  <si>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</si>
  <si>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</si>
  <si>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</si>
  <si>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</si>
  <si>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</si>
  <si>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</si>
  <si>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</si>
  <si>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</si>
  <si>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</si>
  <si>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</si>
  <si>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</si>
  <si>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</si>
  <si>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</si>
  <si>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</si>
  <si>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</si>
  <si>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</si>
  <si>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</si>
  <si>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</si>
  <si>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</si>
  <si>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</si>
  <si>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</si>
  <si>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</si>
  <si>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</si>
  <si>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</si>
  <si>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</si>
  <si>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</si>
  <si>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</si>
  <si>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</si>
  <si>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</si>
  <si>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</si>
  <si>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</si>
  <si>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</si>
  <si>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</si>
  <si>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</si>
  <si>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</si>
  <si>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</si>
  <si>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</si>
  <si>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</si>
  <si>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</si>
  <si>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</si>
  <si>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</si>
  <si>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</si>
  <si>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</si>
  <si>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</si>
  <si>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</si>
  <si>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</si>
  <si>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</si>
  <si>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</si>
  <si>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</si>
  <si>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</si>
  <si>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</si>
  <si>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</si>
  <si>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</si>
  <si>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</si>
  <si>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</si>
  <si>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</si>
  <si>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</si>
  <si>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</si>
  <si>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</si>
  <si>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</si>
  <si>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</si>
  <si>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</si>
  <si>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</si>
  <si>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</si>
  <si>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</si>
  <si>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</si>
  <si>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</si>
  <si>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</si>
  <si>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</si>
  <si>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</si>
  <si>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</si>
  <si>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</si>
  <si>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</si>
  <si>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</si>
  <si>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</si>
  <si>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</si>
  <si>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</si>
  <si>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</si>
  <si>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</si>
  <si>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</si>
  <si>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</si>
  <si>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</si>
  <si>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</si>
  <si>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</si>
  <si>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</si>
  <si>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</si>
  <si>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</si>
  <si>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</si>
  <si>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</si>
  <si>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</si>
  <si>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</si>
  <si>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</si>
  <si>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</si>
  <si>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</si>
  <si>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</si>
  <si>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</si>
  <si>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</si>
  <si>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</si>
  <si>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</si>
  <si>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</si>
  <si>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</si>
  <si>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</si>
  <si>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</si>
  <si>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</si>
  <si>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</si>
  <si>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</si>
  <si>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</si>
  <si>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</si>
  <si>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</si>
  <si>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</si>
  <si>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</si>
  <si>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</si>
  <si>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</si>
  <si>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</si>
  <si>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</si>
  <si>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</si>
  <si>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</si>
  <si>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</si>
  <si>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</si>
  <si>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</si>
  <si>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</si>
  <si>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</si>
  <si>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</si>
  <si>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</si>
  <si>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</si>
  <si>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</si>
  <si>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</si>
  <si>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</si>
  <si>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</si>
  <si>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</si>
  <si>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</si>
  <si>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</si>
  <si>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</si>
  <si>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</si>
  <si>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</si>
  <si>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</si>
  <si>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</si>
  <si>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</si>
  <si>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</si>
  <si>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</si>
  <si>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</si>
  <si>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</si>
  <si>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</si>
  <si>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</si>
  <si>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</si>
  <si>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</si>
  <si>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</si>
  <si>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</si>
  <si>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</si>
  <si>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</si>
  <si>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</si>
  <si>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</si>
  <si>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</si>
  <si>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</si>
  <si>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</si>
  <si>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</si>
  <si>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</si>
  <si>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</si>
  <si>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</si>
  <si>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</si>
  <si>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</si>
  <si>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</si>
  <si>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</si>
  <si>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</si>
  <si>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</si>
  <si>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</si>
  <si>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</si>
  <si>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</si>
  <si>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</si>
  <si>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</si>
  <si>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</si>
  <si>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</si>
  <si>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</si>
  <si>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</si>
  <si>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</si>
  <si>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</si>
  <si>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</si>
  <si>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</si>
  <si>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</si>
  <si>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</si>
  <si>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</si>
  <si>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</si>
  <si>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</si>
  <si>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</si>
  <si>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</si>
  <si>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</si>
  <si>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</si>
  <si>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</si>
  <si>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</si>
  <si>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</si>
  <si>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</si>
  <si>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</si>
  <si>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</si>
  <si>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</si>
  <si>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</si>
  <si>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</si>
  <si>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</si>
  <si>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</si>
  <si>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</si>
  <si>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</si>
  <si>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</si>
  <si>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</si>
  <si>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</si>
  <si>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</si>
  <si>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</si>
  <si>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</si>
  <si>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</si>
  <si>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</si>
  <si>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</si>
  <si>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</si>
  <si>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</si>
  <si>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</si>
  <si>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</si>
  <si>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</si>
  <si>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</si>
  <si>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</si>
  <si>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</si>
  <si>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</si>
  <si>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</si>
  <si>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</si>
  <si>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</si>
  <si>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</si>
  <si>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</si>
  <si>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</si>
  <si>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</si>
  <si>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</si>
  <si>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</si>
  <si>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</si>
  <si>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</si>
  <si>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</si>
  <si>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</si>
  <si>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</si>
  <si>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</si>
  <si>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</si>
  <si>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</si>
  <si>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</si>
  <si>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</si>
  <si>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</si>
  <si>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</si>
  <si>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</si>
  <si>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</si>
  <si>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</si>
  <si>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</si>
  <si>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</si>
  <si>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</si>
  <si>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</si>
  <si>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</si>
  <si>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</si>
  <si>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</si>
  <si>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</si>
  <si>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</si>
  <si>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</si>
  <si>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</si>
  <si>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</si>
  <si>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</si>
  <si>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</si>
  <si>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</si>
  <si>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</si>
  <si>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</si>
  <si>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</si>
  <si>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</si>
  <si>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</si>
  <si>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</si>
  <si>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</si>
  <si>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</si>
  <si>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</si>
  <si>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</si>
  <si>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</si>
  <si>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</si>
  <si>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</si>
  <si>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</si>
  <si>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</si>
  <si>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</si>
  <si>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</si>
  <si>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</si>
  <si>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</si>
  <si>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</si>
  <si>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</si>
  <si>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</si>
  <si>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</si>
  <si>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</si>
  <si>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</si>
  <si>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</si>
  <si>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</si>
  <si>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</si>
  <si>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</si>
  <si>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</si>
  <si>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</si>
  <si>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</si>
  <si>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</si>
  <si>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</si>
  <si>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</si>
  <si>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</si>
  <si>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</si>
  <si>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</si>
  <si>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</si>
  <si>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</si>
  <si>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</si>
  <si>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</si>
  <si>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</si>
  <si>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</si>
  <si>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</si>
  <si>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</si>
  <si>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</si>
  <si>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</si>
  <si>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</si>
  <si>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</si>
  <si>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</si>
  <si>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</si>
  <si>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</si>
  <si>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</si>
  <si>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</si>
  <si>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</si>
  <si>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</si>
  <si>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</si>
  <si>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</si>
  <si>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</si>
  <si>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</si>
  <si>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</si>
  <si>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</si>
  <si>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</si>
  <si>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</si>
  <si>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</si>
  <si>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</si>
  <si>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</si>
  <si>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</si>
  <si>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</si>
  <si>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</si>
  <si>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</si>
  <si>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</si>
  <si>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</si>
  <si>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</si>
  <si>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</si>
  <si>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</si>
  <si>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</si>
  <si>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</si>
  <si>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</si>
  <si>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</si>
  <si>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</si>
  <si>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</si>
  <si>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</si>
  <si>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</si>
  <si>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</si>
  <si>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</si>
  <si>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</si>
  <si>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</si>
  <si>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</si>
  <si>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</si>
  <si>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</si>
  <si>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</si>
  <si>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</si>
  <si>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</si>
  <si>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</si>
  <si>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</si>
  <si>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</si>
  <si>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</si>
  <si>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</si>
  <si>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</si>
  <si>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</si>
  <si>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</si>
  <si>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</si>
  <si>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</si>
  <si>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</si>
  <si>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</si>
  <si>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</si>
  <si>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</si>
  <si>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</si>
  <si>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</si>
  <si>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</si>
  <si>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</si>
  <si>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</si>
  <si>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</si>
  <si>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</si>
  <si>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</si>
  <si>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</si>
  <si>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</si>
  <si>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</si>
  <si>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</si>
  <si>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</si>
  <si>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</si>
  <si>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</si>
  <si>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</si>
  <si>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PCM-20251101-00000981</t>
  </si>
  <si>
    <t>ETA 120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</si>
  <si>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</si>
  <si>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</si>
  <si>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</si>
  <si>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</si>
  <si>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</si>
  <si>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</si>
  <si>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</si>
  <si>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</si>
  <si>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</si>
  <si>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</si>
  <si>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</si>
  <si>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at site </t>
  </si>
  <si>
    <t>TT-20251031-00812 // NA</t>
  </si>
  <si>
    <t xml:space="preserve">ETA 40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</si>
</sst>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299.59669594907609</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8.0616898194421083E-3</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-5.2253472167649306E-3</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69"/>
      <c r="E5" s="134"/>
      <c r="F5" s="135"/>
      <c r="G5" s="136">
        <f ca="1">IFERROR(NOW()-F5,"")</f>
        <v>45962.545121875002</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45962.545121875002</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45962.545121875002</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45962.545121875002</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45962.545121875002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45962.545121875002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45962.545121875002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45962.545121875002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45962.545121875002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45962.545121875002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45962.545121875002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45962.545121875002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45962.545121875002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45962.545121875002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45962.545121875002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45962.545121875002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45962.545121875002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45962.545121875002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45962.545121875002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45962.545121875002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45962.545121875002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45962.545121875002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45962.545121875002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45962.545121875002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45962.545121875002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45962.545121875002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45962.545121875002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45962.545121875002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45962.545121875002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45962.545121875002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45962.545121875002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45962.545121875002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45962.545121875002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45962.545121875002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45962.545121875002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45962.545121875002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45962.545121875002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45962.545121875002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45962.545121875002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45962.545121875002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45962.545121875002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45962.545121875002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45962.545121875002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45962.545121875002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45962.545121875002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45962.545121875002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45962.545121875002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45962.545121875002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45962.545121875002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45962.545121875002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45962.545121875002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45962.545121875002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45962.545121875002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45962.545121875002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45962.545121875002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45962.545121875002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45962.545121875002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45962.545121875002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45962.545121875002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45962.545121875002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45962.545121875002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45962.545121875002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45962.545121875002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45962.545121875002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45962.545121875002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45962.545121875002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45962.545121875002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45962.545121875002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45962.545121875002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45962.545121875002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45962.545121875002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45962.545121875002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45962.545121875002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45962.545121875002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45962.545121875002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45962.545121875002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45962.545121875002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45962.545121875002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45962.545121875002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45962.545121875002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45962.545121875002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45962.545121875002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45962.545121875002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45962.545121875002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45962.545121875002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45962.545121875002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45962.545121875002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45962.545121875002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45962.545121875002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45962.545121875002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45962.545121875002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45962.545121875002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45962.545121875002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45962.545121875002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45962.545121875002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45962.545121875002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45962.545121875002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45962.545121875002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45962.545121875002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45962.545121875002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45962.545121875002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45962.545121875002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45962.545121875002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45962.545121875002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45962.545121875002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45962.545121875002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45962.545121875002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45962.545121875002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45962.545121875002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45962.545121875002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45962.545121875002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45962.545121875002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45962.545121875002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45962.545121875002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45962.545121875002</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45962.545121875002</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45962.545121875002</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45962.545121875002</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45962.545121875002</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553063EB-D816-4D11-B717-79DB421EC7C6}"/>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137.54528391204076</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3.8030385416714125</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3.5214467592595611E-2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2</v>
      </c>
      <c r="D6" s="18" t="s">
        <v>25963</v>
      </c>
      <c r="E6" s="113" t="s">
        <v>39021</v>
      </c>
      <c r="F6" s="114">
        <v>45962.556030092594</v>
      </c>
      <c r="G6" s="115">
        <f ca="1">IFERROR(NOW()-F6,"-")</f>
        <v>-1.0908217591349967E-2</v>
      </c>
      <c r="H6" s="114">
        <v>45962.546435185184</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R2</v>
      </c>
      <c r="C7" s="18"/>
      <c r="D7" s="18" t="s">
        <v>24015</v>
      </c>
      <c r="E7" s="113"/>
      <c r="F7" s="114"/>
      <c r="G7" s="115">
        <f ca="1">IFERROR(NOW()-F7,"-")</f>
        <v>45962.545121875002</v>
      </c>
      <c r="H7" s="114"/>
      <c r="I7" s="18" t="str">
        <f>IFERROR(VLOOKUP(D7,DB!A:F,6,0),"")</f>
        <v>SCECO</v>
      </c>
      <c r="J7" s="18" t="str">
        <f>IFERROR(VLOOKUP(D7,DB!A:G,7,0),"")</f>
        <v>Good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45962.545121875002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45962.545121875002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45962.545121875002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45962.545121875002</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45962.545121875002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45962.545121875002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45962.545121875002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45962.545121875002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45962.545121875002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45962.545121875002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45962.545121875002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45962.545121875002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45962.545121875002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45962.545121875002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45962.545121875002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45962.545121875002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45962.545121875002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45962.545121875002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45962.545121875002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45962.545121875002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45962.545121875002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45962.545121875002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45962.545121875002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45962.545121875002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45962.545121875002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45962.545121875002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45962.545121875002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45962.545121875002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45962.545121875002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45962.545121875002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45962.545121875002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45962.545121875002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45962.545121875002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45962.545121875002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45962.545121875002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45962.545121875002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45962.545121875002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45962.545121875002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45962.545121875002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45962.545121875002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45962.545121875002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45962.545121875002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45962.545121875002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45962.545121875002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45962.545121875002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45962.545121875002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45962.545121875002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45962.545121875002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45962.545121875002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45962.545121875002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45962.545121875002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45962.545121875002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45962.545121875002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45962.545121875002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45962.545121875002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45962.545121875002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45962.545121875002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45962.545121875002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45962.545121875002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45962.545121875002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45962.545121875002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45962.545121875002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45962.545121875002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45962.545121875002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45962.545121875002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45962.545121875002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45962.545121875002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45962.545121875002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45962.545121875002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45962.545121875002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45962.545121875002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45962.545121875002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45962.545121875002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45962.545121875002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45962.545121875002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45962.545121875002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45962.545121875002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45962.545121875002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45962.545121875002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45962.545121875002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45962.545121875002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45962.545121875002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45962.545121875002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45962.545121875002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45962.545121875002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45962.545121875002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45962.545121875002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45962.545121875002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45962.545121875002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45962.545121875002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45962.545121875002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45962.545121875002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45962.545121875002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45962.545121875002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45962.545121875002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45962.545121875002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45962.545121875002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45962.545121875002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45962.545121875002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45962.545121875002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45962.545121875002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45962.545121875002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45962.545121875002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45962.545121875002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45962.545121875002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45962.545121875002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45962.545121875002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45962.545121875002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45962.545121875002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45962.545121875002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45962.545121875002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45962.545121875002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45962.545121875002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45962.545121875002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45962.545121875002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45962.545121875002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45962.545121875002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45962.545121875002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45962.545121875002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45962.545121875002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45962.545121875002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45962.545121875002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45962.545121875002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45962.545121875002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45962.545121875002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45962.545121875002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45962.545121875002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45962.545121875002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45962.545121875002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45962.545121875002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45962.545121875002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45962.545121875002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45962.545121875002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45962.545121875002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45962.545121875002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45962.545121875002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45962.545121875002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45962.545121875002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45962.545121875002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45962.545121875002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45962.545121875002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45962.545121875002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45962.545121875002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45962.545121875002</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45962.545121875002</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45962.545121875002</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45962.545121875002</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45962.545121875002</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abSelected="1" topLeftCell="F1" workbookViewId="0">
      <selection activeCell="B5" sqref="B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45962.545121875002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45962.545121875002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45962.545121875002</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45962.545121875002</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45962.545121875002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45962.545121875002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45962.545121875002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45962.545121875002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45962.545121875002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45962.545121875002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45962.545121875002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45962.545121875002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45962.545121875002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45962.545121875002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45962.545121875002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45962.545121875002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45962.545121875002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45962.545121875002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45962.545121875002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45962.545121875002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45962.545121875002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45962.545121875002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45962.545121875002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45962.545121875002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45962.545121875002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45962.545121875002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45962.545121875002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45962.545121875002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45962.545121875002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45962.545121875002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45962.545121875002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45962.545121875002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45962.545121875002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45962.545121875002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45962.545121875002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45962.545121875002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45962.545121875002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45962.545121875002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45962.545121875002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45962.545121875002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45962.545121875002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45962.545121875002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45962.545121875002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45962.545121875002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45962.545121875002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45962.545121875002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45962.545121875002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45962.545121875002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45962.545121875002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45962.545121875002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45962.545121875002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45962.545121875002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45962.545121875002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45962.545121875002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45962.545121875002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45962.545121875002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45962.545121875002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45962.545121875002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45962.545121875002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45962.545121875002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45962.545121875002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45962.545121875002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45962.545121875002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45962.545121875002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45962.545121875002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45962.545121875002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45962.545121875002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45962.545121875002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45962.545121875002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45962.545121875002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45962.545121875002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45962.545121875002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45962.545121875002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45962.545121875002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45962.545121875002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45962.545121875002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45962.545121875002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45962.545121875002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45962.545121875002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45962.545121875002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45962.545121875002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45962.545121875002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45962.545121875002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45962.545121875002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45962.545121875002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45962.545121875002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45962.545121875002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45962.545121875002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45962.545121875002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45962.545121875002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45962.545121875002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45962.545121875002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45962.545121875002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45962.545121875002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45962.545121875002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45962.545121875002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45962.545121875002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45962.545121875002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45962.545121875002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45962.545121875002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45962.545121875002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45962.545121875002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45962.545121875002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45962.545121875002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45962.545121875002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45962.545121875002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45962.545121875002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45962.545121875002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45962.545121875002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45962.545121875002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45962.545121875002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45962.545121875002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45962.545121875002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45962.545121875002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45962.545121875002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45962.545121875002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45962.545121875002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45962.545121875002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45962.545121875002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45962.545121875002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45962.545121875002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45962.545121875002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45962.545121875002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45962.545121875002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45962.545121875002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45962.545121875002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45962.545121875002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45962.545121875002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45962.545121875002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45962.545121875002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45962.545121875002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45962.545121875002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45962.545121875002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45962.545121875002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45962.545121875002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45962.545121875002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45962.545121875002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45962.545121875002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45962.545121875002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45962.545121875002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45962.545121875002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45962.545121875002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45962.545121875002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45962.545121875002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45962.545121875002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45962.545121875002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45962.545121875002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45962.545121875002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45962.545121875002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45962.545121875002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45962.545121875002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45962.545121875002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45962.545121875002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45962.545121875002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45962.545121875002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45962.545121875002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45962.545121875002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45962.545121875002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45962.545121875002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45962.545121875002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45962.545121875002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45962.545121875002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45962.545121875002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45962.545121875002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45962.545121875002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45962.545121875002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45962.545121875002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45962.545121875002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45962.545121875002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45962.545121875002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45962.545121875002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45962.545121875002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45962.545121875002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45962.545121875002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45962.545121875002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45962.545121875002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45962.545121875002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45962.545121875002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45962.545121875002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45962.545121875002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45962.545121875002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45962.545121875002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45962.545121875002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45962.545121875002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45962.545121875002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45962.545121875002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45962.545121875002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45962.545121875002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45962.545121875002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45962.545121875002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45962.545121875002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45962.545121875002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45962.545121875002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45962.545121875002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45962.545121875002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45962.545121875002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45962.545121875002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45962.545121875002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45962.545121875002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45962.545121875002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45962.545121875002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45962.545121875002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45962.545121875002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45962.545121875002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45962.545121875002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45962.545121875002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45962.545121875002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45962.545121875002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45962.545121875002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45962.545121875002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45962.545121875002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45962.545121875002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45962.545121875002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45962.545121875002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45962.545121875002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45962.545121875002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45962.545121875002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45962.545121875002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45962.545121875002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45962.545121875002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45962.545121875002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45962.545121875002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45962.545121875002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45962.545121875002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45962.545121875002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45962.545121875002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45962.545121875002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45962.545121875002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45962.545121875002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45962.545121875002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45962.545121875002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45962.545121875002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45962.545121875002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45962.545121875002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45962.545121875002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45962.545121875002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45962.545121875002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45962.545121875002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45962.545121875002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45962.545121875002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45962.545121875002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45962.545121875002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45962.545121875002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45962.545121875002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45962.545121875002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45962.545121875002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45962.545121875002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45962.545121875002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45962.545121875002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45962.545121875002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45962.545121875002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45962.545121875002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45962.545121875002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45962.545121875002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45962.545121875002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45962.545121875002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45962.545121875002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45962.545121875002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45962.545121875002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45962.545121875002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45962.545121875002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45962.545121875002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45962.545121875002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45962.545121875002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45962.545121875002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45962.545121875002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45962.545121875002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45962.545121875002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45962.545121875002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45962.545121875002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45962.545121875002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45962.545121875002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45962.545121875002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45962.545121875002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45962.545121875002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45962.545121875002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45962.545121875002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45962.545121875002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45962.545121875002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45962.545121875002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45962.545121875002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45962.545121875002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45962.545121875002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45962.545121875002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45962.545121875002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45962.545121875002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45962.545121875002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45962.545121875002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45962.545121875002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45962.545121875002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45962.545121875002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45962.545121875002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45962.545121875002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45962.545121875002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45962.545121875002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45962.545121875002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45962.545121875002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45962.545121875002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45962.545121875002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45962.545121875002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45962.545121875002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45962.545121875002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45962.545121875002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45962.545121875002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45962.545121875002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45962.545121875002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45962.545121875002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45962.545121875002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45962.545121875002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45962.545121875002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45962.545121875002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45962.545121875002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45962.545121875002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45962.545121875002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45962.545121875002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45962.545121875002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45962.545121875002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45962.545121875002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45962.545121875002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45962.545121875002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45962.545121875002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45962.545121875002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45962.545121875002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45962.545121875002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45962.545121875002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45962.545121875002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45962.545121875002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45962.545121875002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45962.545121875002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45962.545121875002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45962.545121875002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45962.545121875002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45962.545121875002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45962.545121875002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45962.545121875002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45962.545121875002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45962.545121875002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45962.545121875002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45962.545121875002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45962.545121875002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45962.545121875002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45962.545121875002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45962.545121875002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45962.545121875002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45962.545121875002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45962.545121875002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45962.545121875002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45962.545121875002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45962.545121875002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45962.545121875002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45962.545121875002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45962.545121875002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45962.545121875002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45962.545121875002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45962.545121875002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45962.545121875002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45962.545121875002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45962.545121875002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45962.545121875002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45962.545121875002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45962.545121875002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45962.545121875002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45962.545121875002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45962.545121875002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45962.545121875002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45962.545121875002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45962.545121875002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45962.545121875002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45962.545121875002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45962.545121875002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45962.545121875002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45962.545121875002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45962.545121875002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45962.545121875002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45962.545121875002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45962.545121875002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45962.545121875002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45962.545121875002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45962.545121875002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45962.545121875002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45962.545121875002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45962.545121875002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45962.545121875002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45962.545121875002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45962.545121875002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45962.545121875002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45962.545121875002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45962.545121875002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45962.545121875002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45962.545121875002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45962.545121875002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45962.545121875002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45962.545121875002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45962.545121875002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45962.545121875002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45962.545121875002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45962.545121875002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45962.545121875002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45962.545121875002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45962.545121875002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45962.545121875002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45962.545121875002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45962.545121875002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45962.545121875002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45962.545121875002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45962.545121875002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45962.545121875002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45962.545121875002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45962.545121875002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45962.545121875002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45962.545121875002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45962.545121875002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45962.545121875002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45962.545121875002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45962.545121875002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45962.545121875002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45962.545121875002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45962.545121875002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45962.545121875002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45962.545121875002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45962.545121875002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45962.545121875002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45962.545121875002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45962.545121875002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45962.545121875002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45962.545121875002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45962.545121875002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45962.545121875002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45962.545121875002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45962.545121875002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45962.545121875002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45962.545121875002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45962.545121875002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45962.545121875002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45962.545121875002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45962.545121875002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45962.545121875002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45962.545121875002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45962.545121875002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45962.545121875002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45962.545121875002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45962.545121875002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45962.545121875002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45962.545121875002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45962.545121875002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45962.545121875002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45962.545121875002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45962.545121875002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45962.545121875002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45962.545121875002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45962.545121875002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45962.545121875002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45962.545121875002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45962.545121875002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45962.545121875002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45962.545121875002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45962.545121875002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45962.545121875002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45962.545121875002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45962.545121875002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45962.545121875002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45962.545121875002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45962.545121875002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45962.545121875002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45962.545121875002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45962.545121875002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45962.545121875002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45962.545121875002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45962.545121875002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45962.545121875002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45962.545121875002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45962.545121875002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45962.545121875002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45962.545121875002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45962.545121875002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45962.545121875002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45962.545121875002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45962.545121875002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45962.545121875002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45962.545121875002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45962.545121875002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45962.545121875002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45962.545121875002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45962.545121875002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45962.545121875002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45962.545121875002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45962.545121875002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45962.545121875002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45962.545121875002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45962.545121875002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45962.545121875002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45962.545121875002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45962.545121875002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45962.545121875002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45962.545121875002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45962.545121875002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45962.545121875002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45962.545121875002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45962.545121875002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45962.545121875002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45962.545121875002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45962.545121875002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45962.545121875002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45962.545121875002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45962.545121875002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45962.545121875002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45962.545121875002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45962.545121875002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45962.545121875002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45962.545121875002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45962.545121875002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45962.545121875002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45962.545121875002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45962.545121875002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45962.545121875002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45962.545121875002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45962.545121875002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45962.545121875002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45962.545121875002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45962.545121875002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45962.545121875002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45962.545121875002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45962.545121875002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45962.545121875002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45962.545121875002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45962.545121875002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45962.545121875002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45962.545121875002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45962.545121875002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45962.545121875002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45962.545121875002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45962.545121875002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45962.545121875002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45962.545121875002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45962.545121875002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45962.545121875002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45962.545121875002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45962.545121875002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45962.545121875002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45962.545121875002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45962.545121875002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45962.545121875002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45962.545121875002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45962.545121875002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45962.545121875002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45962.545121875002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45962.545121875002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45962.545121875002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45962.545121875002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45962.545121875002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45962.545121875002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45962.545121875002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45962.545121875002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45962.545121875002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45962.545121875002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45962.545121875002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45962.545121875002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45962.545121875002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45962.545121875002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45962.545121875002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45962.545121875002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45962.545121875002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45962.545121875002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45962.545121875002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45962.545121875002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45962.545121875002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45962.545121875002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45962.545121875002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45962.545121875002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45962.545121875002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45962.545121875002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45962.545121875002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45962.545121875002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45962.545121875002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45962.545121875002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45962.545121875002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45962.545121875002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45962.545121875002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45962.545121875002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45962.545121875002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45962.545121875002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45962.545121875002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45962.545121875002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45962.545121875002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45962.545121875002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45962.545121875002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45962.545121875002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45962.545121875002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45962.545121875002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45962.545121875002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45962.545121875002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45962.545121875002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45962.545121875002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45962.545121875002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45962.545121875002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45962.545121875002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45962.545121875002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45962.545121875002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45962.545121875002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45962.545121875002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45962.545121875002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45962.545121875002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45962.545121875002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45962.545121875002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45962.545121875002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45962.545121875002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45962.545121875002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45962.545121875002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45962.545121875002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45962.545121875002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45962.545121875002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45962.545121875002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45962.545121875002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45962.545121875002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45962.545121875002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45962.545121875002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45962.545121875002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45962.545121875002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45962.545121875002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45962.545121875002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45962.545121875002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45962.545121875002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45962.545121875002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45962.545121875002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45962.545121875002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45962.545121875002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45962.545121875002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45962.545121875002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45962.545121875002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45962.545121875002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45962.545121875002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45962.545121875002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45962.545121875002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45962.545121875002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45962.545121875002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45962.545121875002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45962.545121875002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45962.545121875002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45962.545121875002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45962.545121875002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45962.545121875002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45962.545121875002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45962.545121875002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45962.545121875002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45962.545121875002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45962.545121875002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45962.545121875002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45962.545121875002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45962.545121875002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45962.545121875002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45962.545121875002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45962.545121875002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45962.545121875002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45962.545121875002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45962.545121875002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45962.545121875002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45962.545121875002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45962.545121875002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45962.545121875002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45962.545121875002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45962.545121875002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45962.545121875002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45962.545121875002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45962.545121875002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45962.545121875002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45962.545121875002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45962.545121875002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45962.545121875002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45962.545121875002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45962.545121875002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45962.545121875002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45962.545121875002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45962.545121875002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45962.545121875002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45962.545121875002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45962.545121875002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45962.545121875002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45962.545121875002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45962.545121875002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45962.545121875002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45962.545121875002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45962.545121875002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45962.545121875002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45962.545121875002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45962.545121875002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45962.545121875002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45962.545121875002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45962.545121875002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45962.545121875002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45962.545121875002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45962.545121875002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45962.545121875002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45962.545121875002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45962.545121875002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45962.545121875002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45962.545121875002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45962.545121875002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45962.545121875002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45962.545121875002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45962.545121875002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45962.545121875002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45962.545121875002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45962.545121875002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45962.545121875002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45962.545121875002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45962.545121875002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45962.545121875002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45962.545121875002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45962.545121875002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45962.545121875002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45962.545121875002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45962.545121875002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45962.545121875002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45962.545121875002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45962.545121875002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45962.545121875002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45962.545121875002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45962.545121875002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45962.545121875002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45962.545121875002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45962.545121875002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45962.545121875002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45962.545121875002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45962.545121875002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45962.545121875002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45962.545121875002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45962.545121875002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45962.545121875002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45962.545121875002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45962.545121875002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45962.545121875002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45962.545121875002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45962.545121875002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45962.545121875002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45962.545121875002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45962.545121875002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45962.545121875002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45962.545121875002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45962.545121875002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45962.545121875002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45962.545121875002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45962.545121875002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45962.545121875002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45962.545121875002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45962.545121875002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45962.545121875002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45962.545121875002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45962.545121875002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45962.545121875002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45962.545121875002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45962.545121875002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45962.545121875002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45962.545121875002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45962.545121875002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45962.545121875002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45962.545121875002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45962.545121875002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45962.545121875002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45962.545121875002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45962.545121875002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45962.545121875002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45962.545121875002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45962.545121875002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45962.545121875002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45962.545121875002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45962.545121875002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45962.545121875002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45962.545121875002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45962.545121875002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45962.545121875002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45962.545121875002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45962.545121875002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45962.545121875002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45962.545121875002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45962.545121875002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45962.545121875002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45962.545121875002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45962.545121875002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45962.545121875002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45962.545121875002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45962.545121875002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45962.545121875002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45962.545121875002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45962.545121875002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45962.545121875002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45962.545121875002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45962.545121875002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45962.545121875002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45962.545121875002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45962.545121875002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45962.545121875002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45962.545121875002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45962.545121875002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45962.545121875002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45962.545121875002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45962.545121875002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45962.545121875002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45962.545121875002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45962.545121875002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45962.545121875002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45962.545121875002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45962.545121875002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45962.545121875002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45962.545121875002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45962.545121875002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45962.545121875002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45962.545121875002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45962.545121875002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45962.545121875002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45962.545121875002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45962.545121875002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45962.545121875002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45962.545121875002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45962.545121875002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45962.545121875002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45962.545121875002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45962.545121875002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45962.545121875002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45962.545121875002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45962.545121875002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45962.545121875002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45962.545121875002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45962.545121875002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45962.545121875002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45962.545121875002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45962.545121875002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45962.545121875002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45962.545121875002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45962.545121875002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45962.545121875002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45962.545121875002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45962.545121875002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45962.545121875002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45962.545121875002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45962.545121875002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45962.545121875002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45962.545121875002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45962.545121875002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45962.545121875002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45962.545121875002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45962.545121875002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45962.545121875002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45962.545121875002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45962.545121875002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45962.545121875002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45962.545121875002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45962.545121875002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45962.545121875002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45962.545121875002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45962.545121875002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45962.545121875002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45962.545121875002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45962.545121875002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45962.545121875002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45962.545121875002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45962.545121875002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45962.545121875002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45962.545121875002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45962.545121875002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45962.545121875002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45962.545121875002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45962.545121875002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45962.545121875002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45962.545121875002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45962.545121875002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45962.545121875002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45962.545121875002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45962.545121875002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45962.545121875002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45962.545121875002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45962.545121875002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45962.545121875002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45962.545121875002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45962.545121875002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45962.545121875002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45962.545121875002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45962.545121875002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45962.545121875002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45962.545121875002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45962.545121875002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45962.545121875002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45962.545121875002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45962.545121875002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45962.545121875002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45962.545121875002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45962.545121875002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45962.545121875002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45962.545121875002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45962.545121875002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45962.545121875002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45962.545121875002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45962.545121875002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45962.545121875002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45962.545121875002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45962.545121875002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45962.545121875002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45962.545121875002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45962.545121875002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45962.545121875002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45962.545121875002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45962.545121875002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45962.545121875002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45962.545121875002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45962.545121875002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45962.545121875002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45962.545121875002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45962.545121875002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45962.545121875002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45962.545121875002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45962.545121875002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45962.545121875002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45962.545121875002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45962.545121875002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45962.545121875002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45962.545121875002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45962.545121875002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45962.545121875002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45962.545121875002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45962.545121875002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45962.545121875002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45962.545121875002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45962.545121875002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45962.545121875002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45962.545121875002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45962.545121875002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45962.545121875002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45962.545121875002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45962.545121875002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45962.545121875002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45962.545121875002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45962.545121875002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45962.545121875002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45962.545121875002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45962.545121875002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45962.545121875002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45962.545121875002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45962.545121875002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45962.545121875002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45962.545121875002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45962.545121875002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45962.545121875002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45962.545121875002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45962.545121875002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45962.545121875002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45962.545121875002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45962.545121875002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45962.545121875002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45962.545121875002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45962.545121875002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45962.545121875002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45962.545121875002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45962.545121875002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45962.545121875002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45962.545121875002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45962.545121875002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45962.545121875002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45962.545121875002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45962.545121875002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45962.545121875002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45962.545121875002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45962.545121875002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45962.545121875002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45962.545121875002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45962.545121875002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45962.545121875002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45962.545121875002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45962.545121875002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45962.545121875002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45962.545121875002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45962.545121875002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45962.545121875002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45962.545121875002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45962.545121875002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45962.545121875002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45962.545121875002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45962.545121875002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45962.545121875002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45962.545121875002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45962.545121875002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45962.545121875002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45962.545121875002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45962.545121875002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45962.545121875002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45962.545121875002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45962.545121875002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45962.545121875002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45962.545121875002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45962.545121875002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45962.545121875002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45962.545121875002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45962.545121875002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45962.545121875002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45962.545121875002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45962.545121875002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45962.545121875002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45962.545121875002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45962.545121875002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45962.545121875002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45962.545121875002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45962.545121875002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45962.545121875002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45962.545121875002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45962.545121875002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45962.545121875002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45962.545121875002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45962.545121875002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45962.545121875002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45962.545121875002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45962.545121875002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45962.545121875002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45962.545121875002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45962.545121875002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45962.545121875002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45962.545121875002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45962.545121875002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45962.545121875002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45962.545121875002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45962.545121875002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45962.545121875002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45962.545121875002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45962.545121875002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45962.545121875002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45962.545121875002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45962.545121875002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45962.545121875002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45962.545121875002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45962.545121875002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45962.545121875002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45962.545121875002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45962.545121875002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45962.545121875002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45962.545121875002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45962.545121875002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45962.545121875002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45962.545121875002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45962.545121875002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45962.545121875002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45962.545121875002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45962.545121875002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45962.545121875002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45962.545121875002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45962.545121875002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45962.545121875002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45962.545121875002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45962.545121875002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45962.545121875002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45962.545121875002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45962.545121875002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45962.545121875002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45962.545121875002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45962.545121875002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45962.545121875002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45962.545121875002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45962.545121875002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45962.545121875002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45962.545121875002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45962.545121875002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45962.545121875002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45962.545121875002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45962.545121875002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45962.545121875002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45962.545121875002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45962.545121875002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45962.545121875002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45962.545121875002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45962.545121875002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45962.545121875002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45962.545121875002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45962.545121875002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45962.545121875002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45962.545121875002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45962.545121875002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45962.545121875002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45962.545121875002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45962.545121875002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45962.545121875002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45962.545121875002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45962.545121875002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45962.545121875002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45962.545121875002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45962.545121875002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45962.545121875002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45962.545121875002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45962.545121875002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45962.545121875002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45962.545121875002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45962.545121875002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45962.545121875002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45962.545121875002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45962.545121875002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259.06440428240603</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1.5763718750022235</v>
      </c>
      <c r="H3" s="122">
        <v>45960.963101851848</v>
      </c>
      <c r="I3" s="118" t="str">
        <f>IFERROR(VLOOKUP(D3,DB!A:F,6,0),"")</f>
        <v>SCECO</v>
      </c>
      <c r="J3" s="118" t="str">
        <f>IFERROR(VLOOKUP(D3,DB!A:G,7,0),"")</f>
        <v>Weak</v>
      </c>
      <c r="K3" s="124" t="s">
        <v>39118</v>
      </c>
      <c r="L3" s="120" t="str">
        <f>IFERROR(VLOOKUP(D3,DB!A:I,9,0),"")</f>
        <v>Latis</v>
      </c>
    </row>
    <row r="4" spans="1:16" ht="15" customHeight="1">
      <c r="A4" s="118"/>
      <c r="B4" s="118" t="str">
        <f>IFERROR(VLOOKUP(D4,DB!A:K,11,0),"")</f>
        <v/>
      </c>
      <c r="C4" s="119"/>
      <c r="D4" s="120"/>
      <c r="E4" s="97"/>
      <c r="F4" s="122"/>
      <c r="G4" s="123">
        <f ca="1">IFERROR(NOW()-F4,"")</f>
        <v>45962.545121875002</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45962.545121875002</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45962.545121875002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45962.545121875002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45962.545121875002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45962.545121875002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45962.545121875002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45962.545121875002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45962.545121875002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45962.545121875002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45962.545121875002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45962.545121875002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45962.545121875002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45962.545121875002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45962.545121875002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45962.545121875002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45962.545121875002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45962.545121875002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45962.545121875002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45962.545121875002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45962.545121875002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45962.545121875002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45962.545121875002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45962.545121875002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45962.545121875002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45962.545121875002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45962.545121875002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45962.545121875002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45962.545121875002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45962.545121875002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45962.545121875002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45962.545121875002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45962.545121875002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45962.545121875002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45962.545121875002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45962.545121875002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45962.545121875002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45962.545121875002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45962.545121875002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45962.545121875002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45962.545121875002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45962.545121875002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45962.545121875002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45962.545121875002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45962.545121875002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45962.545121875002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45962.545121875002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45962.545121875002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45962.545121875002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45962.545121875002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45962.545121875002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45962.545121875002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45962.545121875002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45962.545121875002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45962.545121875002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45962.545121875002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45962.545121875002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45962.545121875002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45962.545121875002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45962.545121875002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45962.545121875002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45962.545121875002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45962.545121875002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45962.545121875002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45962.545121875002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45962.545121875002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45962.545121875002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45962.545121875002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45962.545121875002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45962.545121875002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45962.545121875002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45962.545121875002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45962.545121875002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45962.545121875002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45962.545121875002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45962.545121875002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45962.545121875002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45962.545121875002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45962.545121875002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45962.545121875002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45962.545121875002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45962.545121875002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45962.545121875002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45962.545121875002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45962.545121875002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45962.545121875002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45962.545121875002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45962.545121875002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45962.545121875002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45962.545121875002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45962.545121875002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45962.545121875002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45962.545121875002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45962.545121875002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45962.545121875002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45962.545121875002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45962.545121875002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45962.545121875002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45962.545121875002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45962.545121875002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45962.545121875002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45962.545121875002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45962.545121875002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45962.545121875002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45962.545121875002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45962.545121875002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45962.545121875002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45962.545121875002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45962.545121875002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45962.545121875002</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45962.545121875002</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39119</v>
      </c>
      <c r="B2" s="37" t="str">
        <f>IFERROR(VLOOKUP(D2,DB!A:K,11,0),"")</f>
        <v>R5</v>
      </c>
      <c r="C2" s="37">
        <v>3</v>
      </c>
      <c r="D2" s="117" t="s">
        <v>36011</v>
      </c>
      <c r="E2" s="37" t="s">
        <v>39021</v>
      </c>
      <c r="F2" s="38">
        <v>45891.832060185188</v>
      </c>
      <c r="G2" s="143">
        <f ca="1">IFERROR(NOW()-F2,"")</f>
        <v>70.713061689813912</v>
      </c>
      <c r="H2" s="38">
        <v>45891.790393518517</v>
      </c>
      <c r="I2" s="37" t="str">
        <f>IFERROR(VLOOKUP(D2,DB!A:F,6,0),"")</f>
        <v>Generator-SG</v>
      </c>
      <c r="J2" s="37" t="str">
        <f>IFERROR(VLOOKUP(D2,DB!A:G,7,0),"")</f>
        <v>Vandalized</v>
      </c>
      <c r="K2" s="37" t="s">
        <v>39120</v>
      </c>
      <c r="L2" s="37" t="str">
        <f>IFERROR(VLOOKUP(D2,DB!A:I,9,0),"")</f>
        <v>Latis</v>
      </c>
      <c r="M2" s="116"/>
    </row>
    <row r="3" spans="1:13" ht="30.75">
      <c r="A3" s="37" t="s">
        <v>39121</v>
      </c>
      <c r="B3" s="37" t="str">
        <f>IFERROR(VLOOKUP(D3,DB!A:K,11,0),"")</f>
        <v>R5</v>
      </c>
      <c r="C3" s="37">
        <v>1</v>
      </c>
      <c r="D3" s="37" t="s">
        <v>33268</v>
      </c>
      <c r="E3" s="37" t="s">
        <v>39104</v>
      </c>
      <c r="F3" s="38">
        <v>45926.188877314817</v>
      </c>
      <c r="G3" s="143">
        <f t="shared" ref="G3" ca="1" si="0">IFERROR(NOW()-F3,"")</f>
        <v>36.356244560185587</v>
      </c>
      <c r="H3" s="38">
        <v>45926.158159722225</v>
      </c>
      <c r="I3" s="37" t="str">
        <f>IFERROR(VLOOKUP(D3,DB!A:F,6,0),"")</f>
        <v>SCECO</v>
      </c>
      <c r="J3" s="37" t="str">
        <f>IFERROR(VLOOKUP(D3,DB!A:G,7,0),"")</f>
        <v>Good</v>
      </c>
      <c r="K3" s="37" t="s">
        <v>39122</v>
      </c>
      <c r="L3" s="37" t="str">
        <f>IFERROR(VLOOKUP(D3,DB!A:I,9,0),"")</f>
        <v>Latis</v>
      </c>
      <c r="M3" s="116"/>
    </row>
    <row r="4" spans="1:13" ht="48" customHeight="1">
      <c r="A4" s="151" t="s">
        <v>39123</v>
      </c>
      <c r="B4" s="151" t="str">
        <f>IFERROR(VLOOKUP(D4,DB!A:K,11,0),"")</f>
        <v>R5</v>
      </c>
      <c r="C4" s="151">
        <v>1</v>
      </c>
      <c r="D4" s="151" t="s">
        <v>34758</v>
      </c>
      <c r="E4" s="151" t="s">
        <v>39104</v>
      </c>
      <c r="F4" s="152">
        <v>45948.661111111112</v>
      </c>
      <c r="G4" s="153">
        <f ca="1">IFERROR(NOW()-F4,"")</f>
        <v>13.884010763889819</v>
      </c>
      <c r="H4" s="152">
        <v>45948.661111111112</v>
      </c>
      <c r="I4" s="151" t="str">
        <f>IFERROR(VLOOKUP(D4,DB!A:F,6,0),"")</f>
        <v>SCECO</v>
      </c>
      <c r="J4" s="151" t="str">
        <f>IFERROR(VLOOKUP(D4,DB!A:G,7,0),"")</f>
        <v>Dead</v>
      </c>
      <c r="K4" s="151" t="s">
        <v>39124</v>
      </c>
      <c r="L4" s="151" t="str">
        <f>IFERROR(VLOOKUP(D4,DB!A:I,9,0),"")</f>
        <v>Latis</v>
      </c>
    </row>
    <row r="5" spans="1:13" ht="15">
      <c r="A5" s="151" t="s">
        <v>39125</v>
      </c>
      <c r="B5" s="151" t="str">
        <f>IFERROR(VLOOKUP(D5,DB!A:K,11,0),"")</f>
        <v>R5</v>
      </c>
      <c r="C5" s="151">
        <v>1</v>
      </c>
      <c r="D5" s="151" t="s">
        <v>35919</v>
      </c>
      <c r="E5" s="151" t="s">
        <v>39021</v>
      </c>
      <c r="F5" s="152">
        <v>45962.469004629631</v>
      </c>
      <c r="G5" s="153">
        <f ca="1">IFERROR(NOW()-F5,"")</f>
        <v>7.6117245371278841E-2</v>
      </c>
      <c r="H5" s="152">
        <v>45962.463217592594</v>
      </c>
      <c r="I5" s="151" t="str">
        <f>IFERROR(VLOOKUP(D5,DB!A:F,6,0),"")</f>
        <v>Generator-SG</v>
      </c>
      <c r="J5" s="151" t="str">
        <f>IFERROR(VLOOKUP(D5,DB!A:G,7,0),"")</f>
        <v>Vandalized</v>
      </c>
      <c r="K5" s="151" t="s">
        <v>39126</v>
      </c>
      <c r="L5" s="151" t="str">
        <f>IFERROR(VLOOKUP(D5,DB!A:I,9,0),"")</f>
        <v>Latis</v>
      </c>
    </row>
    <row r="6" spans="1:13" ht="15">
      <c r="A6" s="151"/>
      <c r="B6" s="151" t="str">
        <f>IFERROR(VLOOKUP(D6,DB!A:K,11,0),"")</f>
        <v/>
      </c>
      <c r="C6" s="151"/>
      <c r="D6" s="151"/>
      <c r="E6" s="151"/>
      <c r="F6" s="152"/>
      <c r="G6" s="153">
        <f ca="1">IFERROR(NOW()-F6,"")</f>
        <v>45962.545121875002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45962.545121875002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45962.545121875002</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45962.545121875002</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45962.545121875002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45962.545121875002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45962.545121875002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45962.545121875002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45962.545121875002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45962.545121875002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45962.545121875002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45962.545121875002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45962.545121875002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45962.545121875002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45962.545121875002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45962.545121875002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45962.545121875002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45962.545121875002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45962.545121875002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45962.545121875002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45962.545121875002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45962.545121875002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45962.545121875002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45962.545121875002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45962.545121875002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45962.545121875002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45962.545121875002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45962.545121875002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45962.545121875002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45962.545121875002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45962.545121875002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45962.545121875002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45962.545121875002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45962.545121875002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45962.545121875002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45962.545121875002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45962.545121875002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45962.545121875002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45962.545121875002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45962.545121875002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45962.545121875002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45962.545121875002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45962.545121875002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45962.545121875002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45962.545121875002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45962.545121875002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45962.545121875002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45962.545121875002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45962.545121875002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45962.545121875002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45962.545121875002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45962.545121875002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45962.545121875002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45962.545121875002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45962.545121875002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45962.545121875002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45962.545121875002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45962.545121875002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45962.545121875002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45962.545121875002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45962.545121875002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45962.545121875002</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45962.545121875002</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45962.545121875002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45962.545121875002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45962.545121875002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45962.545121875002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45962.545121875002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45962.545121875002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45962.545121875002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45962.545121875002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45962.545121875002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45962.545121875002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45962.545121875002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45962.545121875002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45962.545121875002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45962.545121875002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45962.545121875002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45962.545121875002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45962.545121875002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45962.545121875002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45962.545121875002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45962.545121875002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45962.545121875002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45962.545121875002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45962.545121875002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45962.545121875002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45962.545121875002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45962.545121875002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45962.545121875002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45962.545121875002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45962.545121875002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45962.545121875002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45962.545121875002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45962.545121875002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45962.545121875002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45962.545121875002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45962.545121875002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45962.545121875002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45962.545121875002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45962.545121875002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45962.545121875002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45962.545121875002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45962.545121875002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45962.545121875002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45962.545121875002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45962.545121875002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45962.545121875002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45962.545121875002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45962.545121875002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45962.545121875002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45962.545121875002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45962.545121875002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45962.545121875002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45962.545121875002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45962.545121875002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45962.545121875002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45962.545121875002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45962.545121875002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45962.545121875002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45962.545121875002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45962.545121875002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45962.545121875002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45962.545121875002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45962.545121875002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45962.545121875002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45962.545121875002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45962.545121875002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45962.545121875002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45962.545121875002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45962.545121875002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45962.545121875002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45962.545121875002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45962.545121875002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45962.545121875002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45962.545121875002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45962.545121875002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45962.545121875002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45962.545121875002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45962.545121875002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45962.545121875002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45962.545121875002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45962.545121875002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45962.545121875002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45962.545121875002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45962.545121875002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45962.545121875002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45962.545121875002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45962.545121875002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45962.545121875002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45962.545121875002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45962.545121875002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45962.545121875002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45962.545121875002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45962.545121875002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45962.545121875002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45962.545121875002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45962.545121875002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45962.545121875002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45962.545121875002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45962.545121875002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45962.545121875002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45962.545121875002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45962.545121875002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45962.545121875002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45962.545121875002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45962.545121875002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45962.545121875002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45962.545121875002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45962.545121875002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45962.545121875002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45962.545121875002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45962.545121875002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45962.545121875002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45962.545121875002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45962.545121875002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45962.545121875002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45962.545121875002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45962.545121875002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45962.545121875002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45962.545121875002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45962.545121875002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45962.545121875002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45962.545121875002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45962.545121875002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45962.545121875002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45962.545121875002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45962.545121875002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45962.545121875002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45962.545121875002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45962.545121875002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45962.545121875002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45962.545121875002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45962.545121875002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45962.545121875002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45962.545121875002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45962.545121875002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45962.545121875002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45962.545121875002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45962.545121875002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45962.545121875002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45962.545121875002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45962.545121875002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45962.545121875002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45962.545121875002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45962.545121875002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45962.545121875002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45962.545121875002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45962.545121875002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45962.545121875002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45962.545121875002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45962.545121875002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45962.545121875002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45962.545121875002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45962.545121875002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45962.545121875002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45962.545121875002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45962.545121875002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45962.545121875002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45962.545121875002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45962.545121875002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45962.545121875002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45962.545121875002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45962.545121875002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45962.545121875002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45962.545121875002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45962.545121875002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45962.545121875002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45962.545121875002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45962.545121875002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45962.545121875002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45962.545121875002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45962.545121875002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45962.545121875002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45962.545121875002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45962.545121875002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45962.545121875002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45962.545121875002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45962.545121875002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45962.545121875002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45962.545121875002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45962.545121875002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45962.545121875002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45962.545121875002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45962.545121875002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45962.545121875002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45962.545121875002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45962.545121875002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45962.545121875002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45962.545121875002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45962.545121875002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45962.545121875002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45962.545121875002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45962.545121875002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45962.545121875002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45962.545121875002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45962.545121875002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45962.545121875002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45962.545121875002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45962.545121875002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45962.545121875002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45962.545121875002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45962.545121875002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45962.545121875002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45962.545121875002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45962.545121875002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45962.545121875002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45962.545121875002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45962.545121875002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45962.545121875002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45962.545121875002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45962.545121875002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45962.545121875002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45962.545121875002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45962.545121875002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45962.545121875002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45962.545121875002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45962.545121875002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45962.545121875002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45962.545121875002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45962.545121875002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45962.545121875002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45962.545121875002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45962.545121875002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45962.545121875002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45962.545121875002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45962.545121875002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45962.545121875002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45962.545121875002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45962.545121875002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45962.545121875002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45962.545121875002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45962.545121875002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45962.545121875002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45962.545121875002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45962.545121875002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45962.545121875002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45962.545121875002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45962.545121875002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45962.545121875002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45962.545121875002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45962.545121875002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45962.545121875002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45962.545121875002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45962.545121875002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45962.545121875002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45962.545121875002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45962.545121875002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45962.545121875002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45962.545121875002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45962.545121875002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45962.545121875002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45962.545121875002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45962.545121875002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45962.545121875002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45962.545121875002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45962.545121875002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45962.545121875002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45962.545121875002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45962.545121875002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45962.545121875002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45962.545121875002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45962.545121875002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45962.545121875002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45962.545121875002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45962.545121875002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45962.545121875002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45962.545121875002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45962.545121875002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45962.545121875002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45962.545121875002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45962.545121875002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45962.545121875002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45962.545121875002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45962.545121875002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45962.545121875002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45962.545121875002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45962.545121875002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45962.545121875002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45962.545121875002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45962.545121875002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45962.545121875002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45962.545121875002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45962.545121875002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45962.545121875002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45962.545121875002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45962.545121875002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45962.545121875002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45962.545121875002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45962.545121875002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45962.545121875002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45962.545121875002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45962.545121875002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45962.545121875002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45962.545121875002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45962.545121875002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45962.545121875002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45962.545121875002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45962.545121875002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45962.545121875002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45962.545121875002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45962.545121875002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45962.545121875002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45962.545121875002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45962.545121875002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45962.545121875002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45962.545121875002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45962.545121875002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45962.545121875002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45962.545121875002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45962.545121875002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45962.545121875002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45962.545121875002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45962.545121875002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45962.545121875002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45962.545121875002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45962.545121875002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45962.545121875002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45962.545121875002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45962.545121875002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45962.545121875002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45962.545121875002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45962.545121875002</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45962.545121875002</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39127</v>
      </c>
      <c r="B2" s="102" t="str">
        <f>IFERROR(VLOOKUP(D2,DB!A:K,11,0),"")</f>
        <v>R6</v>
      </c>
      <c r="C2" s="104">
        <v>1</v>
      </c>
      <c r="D2" s="102" t="s">
        <v>38539</v>
      </c>
      <c r="E2" s="105" t="s">
        <v>39021</v>
      </c>
      <c r="F2" s="106"/>
      <c r="G2" s="76">
        <f ca="1">IFERROR(NOW()-F2,"-")</f>
        <v>45962.545121875002</v>
      </c>
      <c r="H2" s="106">
        <v>45962.544999999998</v>
      </c>
      <c r="I2" s="102" t="str">
        <f>IFERROR(VLOOKUP(D2,DB!A:F,6,0),"")</f>
        <v>Generator-SG</v>
      </c>
      <c r="J2" s="101" t="str">
        <f>IFERROR(VLOOKUP(D2,DB!A:G,7,0),"")</f>
        <v>Vandalized</v>
      </c>
      <c r="K2" s="107" t="s">
        <v>39128</v>
      </c>
      <c r="L2" s="108" t="str">
        <f>IFERROR(VLOOKUP(D2,DB!A:I,9,0),"")</f>
        <v>Latis</v>
      </c>
    </row>
    <row r="3" spans="1:16383" ht="31.5" customHeight="1">
      <c r="A3" s="103"/>
      <c r="B3" s="102" t="str">
        <f>IFERROR(VLOOKUP(D3,DB!A:K,11,0),"")</f>
        <v/>
      </c>
      <c r="C3" s="104"/>
      <c r="D3" s="102"/>
      <c r="E3" s="105"/>
      <c r="F3" s="106"/>
      <c r="G3" s="76">
        <f ca="1">IFERROR(NOW()-F3,"-")</f>
        <v>45962.545121875002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45962.545121875002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45962.545121875002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45962.545121875002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45962.545121875002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45962.545121875002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45962.545121875002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45962.545121875002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45962.545121875002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45962.545121875002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45962.545121875002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45962.545121875002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45962.545121875002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45962.545121875002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45962.545121875002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45962.545121875002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45962.545121875002</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45962.545121875002</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45962.545121875002</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45962.545121875002</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45962.545121875002</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45962.545121875002</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45962.545121875002</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2025-11-01T11:06:52Z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